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200" windowHeight="11865"/>
  </bookViews>
  <sheets>
    <sheet name="Report" sheetId="1" r:id="rId1"/>
    <sheet name="통계" sheetId="7" r:id="rId2"/>
    <sheet name="______" sheetId="9" r:id="rId3"/>
    <sheet name="상점" sheetId="2" r:id="rId4"/>
    <sheet name="우편" sheetId="6" r:id="rId5"/>
    <sheet name="거래소" sheetId="8" r:id="rId6"/>
  </sheets>
  <definedNames>
    <definedName name="문제발생율_거래">IF(COUNTA(통계!$5:$5)-1&lt;Report!$K$14,OFFSET(통계!$D$5,0,0,1,COUNTA(통계!$5:$5)-1),OFFSET(통계!$D$5,0,COUNTA(통계!$5:$5)-Report!$K$14-1,1,Report!$K$14))</definedName>
    <definedName name="버그케이스_거래">IF(COUNTA(통계!$10:$10)-1&lt;Report!$K$14,OFFSET(통계!$D$10,0,0,1,COUNTA(통계!$10:$10)-1),OFFSET(통계!$D$10,0,COUNTA(통계!$10:$10)-Report!$K$14-1,1,Report!$K$14))</definedName>
    <definedName name="버전_거래">IF(COUNTA(통계!$2:$2)-1&lt;Report!$K$14,OFFSET(통계!$D$2,0,0,1,COUNTA(통계!$2:$2)-1),OFFSET(통계!$D$2,0,COUNTA(통계!$2:$2)-Report!$K$14-1,1,Report!$K$14))</definedName>
  </definedNames>
  <calcPr calcId="125725"/>
</workbook>
</file>

<file path=xl/calcChain.xml><?xml version="1.0" encoding="utf-8"?>
<calcChain xmlns="http://schemas.openxmlformats.org/spreadsheetml/2006/main">
  <c r="K8" i="1"/>
  <c r="K4"/>
  <c r="G10" i="8"/>
  <c r="F10"/>
  <c r="G9"/>
  <c r="F9"/>
  <c r="G8"/>
  <c r="F8"/>
  <c r="G7"/>
  <c r="F7"/>
  <c r="G6"/>
  <c r="F6"/>
  <c r="G6" i="2"/>
  <c r="G7"/>
  <c r="G8"/>
  <c r="G9"/>
  <c r="G10"/>
  <c r="G6" i="6"/>
  <c r="G7"/>
  <c r="G8"/>
  <c r="G9"/>
  <c r="G10"/>
  <c r="F10" i="2"/>
  <c r="F9"/>
  <c r="F8"/>
  <c r="F7"/>
  <c r="F6"/>
  <c r="F10" i="6"/>
  <c r="F9"/>
  <c r="F8"/>
  <c r="F7"/>
  <c r="F6"/>
  <c r="D10" i="7" l="1"/>
  <c r="E45" i="1"/>
  <c r="F5" i="8"/>
  <c r="E6" i="7"/>
  <c r="F4" i="8"/>
  <c r="G5"/>
  <c r="D8" i="7"/>
  <c r="K45" i="1"/>
  <c r="D7" i="7"/>
  <c r="G3" i="6"/>
  <c r="I42" i="1"/>
  <c r="E42"/>
  <c r="D6" i="7"/>
  <c r="G42" i="1"/>
  <c r="E8" i="7"/>
  <c r="K42" i="1"/>
  <c r="D9" i="7"/>
  <c r="E9"/>
  <c r="G45" i="1"/>
  <c r="E10" i="7"/>
  <c r="G4" i="8"/>
  <c r="E7" i="7"/>
  <c r="G3" i="8"/>
  <c r="I45" i="1"/>
  <c r="G39"/>
  <c r="I39"/>
  <c r="G3" i="2"/>
  <c r="E39" i="1"/>
  <c r="K39"/>
  <c r="F3" i="8"/>
  <c r="G5" i="2"/>
  <c r="G4"/>
  <c r="G5" i="6"/>
  <c r="G4"/>
  <c r="F3" i="2"/>
  <c r="F4"/>
  <c r="F4" i="6"/>
  <c r="F5"/>
  <c r="F3"/>
  <c r="F5" i="2"/>
  <c r="E44" i="1" l="1"/>
  <c r="K10"/>
  <c r="E10"/>
  <c r="I44"/>
  <c r="E3" i="7"/>
  <c r="E4"/>
  <c r="D3"/>
  <c r="G10" i="1"/>
  <c r="G44"/>
  <c r="G41"/>
  <c r="I41"/>
  <c r="E41"/>
  <c r="D5" i="7"/>
  <c r="D4"/>
  <c r="E5"/>
  <c r="G38" i="1"/>
  <c r="E38"/>
  <c r="I38"/>
  <c r="I10"/>
  <c r="G9" l="1"/>
  <c r="J9"/>
  <c r="D9"/>
</calcChain>
</file>

<file path=xl/sharedStrings.xml><?xml version="1.0" encoding="utf-8"?>
<sst xmlns="http://schemas.openxmlformats.org/spreadsheetml/2006/main" count="397" uniqueCount="163">
  <si>
    <t>o</t>
    <phoneticPr fontId="1" type="noConversion"/>
  </si>
  <si>
    <t>Kor.1</t>
    <phoneticPr fontId="1" type="noConversion"/>
  </si>
  <si>
    <t>o</t>
    <phoneticPr fontId="1" type="noConversion"/>
  </si>
  <si>
    <t>버전</t>
    <phoneticPr fontId="1" type="noConversion"/>
  </si>
  <si>
    <t>Kor.1</t>
    <phoneticPr fontId="1" type="noConversion"/>
  </si>
  <si>
    <t>문제 발생율</t>
    <phoneticPr fontId="1" type="noConversion"/>
  </si>
  <si>
    <t>테스트 불가</t>
    <phoneticPr fontId="1" type="noConversion"/>
  </si>
  <si>
    <t>Kor.2</t>
  </si>
  <si>
    <t>구매</t>
    <phoneticPr fontId="1" type="noConversion"/>
  </si>
  <si>
    <t>아이템을 판매하면 표시된 금액만큼 소지금이 증가한다</t>
    <phoneticPr fontId="1" type="noConversion"/>
  </si>
  <si>
    <t>스택 아이템을 판매하면 표시된 금액 * 개수만큼 소지금이 증가한다</t>
    <phoneticPr fontId="1" type="noConversion"/>
  </si>
  <si>
    <t>수리</t>
    <phoneticPr fontId="1" type="noConversion"/>
  </si>
  <si>
    <t>모든 아이템의 내구도가 최대치일 경우 수리비가 0이다</t>
    <phoneticPr fontId="1" type="noConversion"/>
  </si>
  <si>
    <t>아이템을 구입하면, 표시된 가격이 소지금에서 차감된다</t>
    <phoneticPr fontId="1" type="noConversion"/>
  </si>
  <si>
    <t xml:space="preserve"> </t>
    <phoneticPr fontId="1" type="noConversion"/>
  </si>
  <si>
    <t>판매할 개수 지정 창에서 음수 또는 특수 문자를 입력할 수 없다</t>
    <phoneticPr fontId="1" type="noConversion"/>
  </si>
  <si>
    <t>UI</t>
    <phoneticPr fontId="1" type="noConversion"/>
  </si>
  <si>
    <t>편지가 새로 오면 화면 오른쪽 아래에 우편 아이콘과 함께 우편 수가 표시된다</t>
    <phoneticPr fontId="1" type="noConversion"/>
  </si>
  <si>
    <t>우편함의 ( )안에는 확인하지 않는 우편 수가 표시된다</t>
    <phoneticPr fontId="1" type="noConversion"/>
  </si>
  <si>
    <t>우편은 우편함과 NPC 에른와스와 대화를 통해서 확인 할 수 있다</t>
    <phoneticPr fontId="1" type="noConversion"/>
  </si>
  <si>
    <t>발송</t>
    <phoneticPr fontId="1" type="noConversion"/>
  </si>
  <si>
    <t>우편 발송탭을 클릭하면 발송창이 표시된다</t>
    <phoneticPr fontId="1" type="noConversion"/>
  </si>
  <si>
    <t>입력 중에도 정상적으로 캐릭터 명을 인식한다(마지막 글자에 커서가 있는 경우)</t>
    <phoneticPr fontId="1" type="noConversion"/>
  </si>
  <si>
    <t>거래 가능 아이템을 우편에 넣을 수 있다</t>
    <phoneticPr fontId="1" type="noConversion"/>
  </si>
  <si>
    <t>스택 아이템도 거래 가능이라면 우편에 넣을 수 있다</t>
    <phoneticPr fontId="1" type="noConversion"/>
  </si>
  <si>
    <t>거래 불가능 아이템은 우편에 넣을 수 없다</t>
    <phoneticPr fontId="1" type="noConversion"/>
  </si>
  <si>
    <t>아이템의 상점 거래가격에 따라 비용이 표시된다</t>
    <phoneticPr fontId="1" type="noConversion"/>
  </si>
  <si>
    <t>즉시 발송은 일반 발송보다 높은 가격이 책정되었다</t>
    <phoneticPr fontId="1" type="noConversion"/>
  </si>
  <si>
    <t>제목을 정상적으로 입력할 수 있다</t>
    <phoneticPr fontId="1" type="noConversion"/>
  </si>
  <si>
    <t>수신인과 제목을 입력하지 않으면 발송할 수 없다</t>
    <phoneticPr fontId="1" type="noConversion"/>
  </si>
  <si>
    <t>수신인을 입력할 수 있다.</t>
    <phoneticPr fontId="1" type="noConversion"/>
  </si>
  <si>
    <t>수신인을 입력한 다음 확인 버튼으로 수신인을 확인할 수 있다</t>
    <phoneticPr fontId="1" type="noConversion"/>
  </si>
  <si>
    <t>수신인이 존재하지 않으면 발송할 수 없다</t>
    <phoneticPr fontId="1" type="noConversion"/>
  </si>
  <si>
    <t>수신</t>
    <phoneticPr fontId="1" type="noConversion"/>
  </si>
  <si>
    <t>아이템이 첨부된 경우 우편에 아이콘으로 표시된다</t>
    <phoneticPr fontId="1" type="noConversion"/>
  </si>
  <si>
    <t>아이템을 우편에서 꺼내지 않았을 때와 꺼냈을 때 아이콘이 표시된다</t>
    <phoneticPr fontId="1" type="noConversion"/>
  </si>
  <si>
    <t>수신된 편지 목록이 표시된다</t>
    <phoneticPr fontId="1" type="noConversion"/>
  </si>
  <si>
    <t>편지 목록은 한 페이지에 9개가 표시된다</t>
    <phoneticPr fontId="1" type="noConversion"/>
  </si>
  <si>
    <t>목록 하단에는 현재 페이지가 표시된다</t>
    <phoneticPr fontId="1" type="noConversion"/>
  </si>
  <si>
    <t>수신된 편지를 클릭하면 내용을 확인 할 수 있다</t>
    <phoneticPr fontId="1" type="noConversion"/>
  </si>
  <si>
    <t>아이템을 첨부한 우편을 발송하면 표시된 금액 차감과 아이템이 제거된다</t>
    <phoneticPr fontId="1" type="noConversion"/>
  </si>
  <si>
    <t>우편을 발송하면 표시된 금액이 소지금에서 차감된다</t>
    <phoneticPr fontId="1" type="noConversion"/>
  </si>
  <si>
    <t>이미 아이템을 받은 편지를 클릭하면 첨부된 아이템이 없다</t>
    <phoneticPr fontId="1" type="noConversion"/>
  </si>
  <si>
    <t>아이템이 첨부된 편지에서 아이콘을 클릭하면 인벤토리로 아이템이 이동된다</t>
    <phoneticPr fontId="1" type="noConversion"/>
  </si>
  <si>
    <t>인벤토리가 꽉찬 경우에는 아이템을 편지에서 꺼낼 수 없다</t>
    <phoneticPr fontId="1" type="noConversion"/>
  </si>
  <si>
    <t>아이템 첨부와 관계없이 받은 편지를 삭제할 수 있다</t>
    <phoneticPr fontId="1" type="noConversion"/>
  </si>
  <si>
    <t>9개 이상의 편지가 있는 경우 다음 페이지 아이콘을 클릭해서 이동할 수 있다</t>
    <phoneticPr fontId="1" type="noConversion"/>
  </si>
  <si>
    <t>발송목록</t>
    <phoneticPr fontId="1" type="noConversion"/>
  </si>
  <si>
    <t>자신이 발송한 우편 목록이 표시된다</t>
    <phoneticPr fontId="1" type="noConversion"/>
  </si>
  <si>
    <t>첨부된 아이템을 받으면 우편에서는 아이템이 삭제된다</t>
    <phoneticPr fontId="1" type="noConversion"/>
  </si>
  <si>
    <t>거래소 NPC를 통해서 거래 목록을 확인할 수 있다</t>
    <phoneticPr fontId="1" type="noConversion"/>
  </si>
  <si>
    <t>거래소에서 원하는 아이템을 검색할 수 있다</t>
    <phoneticPr fontId="1" type="noConversion"/>
  </si>
  <si>
    <t>검색된 아이템을 클릭해서 매물 목록을 볼 수 있다</t>
    <phoneticPr fontId="1" type="noConversion"/>
  </si>
  <si>
    <t>검색</t>
    <phoneticPr fontId="1" type="noConversion"/>
  </si>
  <si>
    <t>아이템 구분 트리를 이용해서 매물을 검색할 수 있다</t>
    <phoneticPr fontId="1" type="noConversion"/>
  </si>
  <si>
    <t>구매</t>
    <phoneticPr fontId="1" type="noConversion"/>
  </si>
  <si>
    <t>등록된 아이템을 클릭해서 구매 창을 열 수 있다</t>
    <phoneticPr fontId="1" type="noConversion"/>
  </si>
  <si>
    <t>구매창에서 구매 개수는 판매자가 등록한 개수 이상으로 입력되지 않는다</t>
    <phoneticPr fontId="1" type="noConversion"/>
  </si>
  <si>
    <t>구매창에서 구매 개수를 입력할 수 있다</t>
    <phoneticPr fontId="1" type="noConversion"/>
  </si>
  <si>
    <t>구매창에서 구매 개수 입력창에는 숫자 이외의 문자 및 음수를 입력할 수 없다</t>
    <phoneticPr fontId="1" type="noConversion"/>
  </si>
  <si>
    <t>구매창에서 구매 개수를 입력하면 금액이 표시된다</t>
    <phoneticPr fontId="1" type="noConversion"/>
  </si>
  <si>
    <t>아이템을 구매하면, 표시된 금액이 소지금에서 차감된다</t>
    <phoneticPr fontId="1" type="noConversion"/>
  </si>
  <si>
    <t>구매한 아이템은 우편으로 발송된다</t>
    <phoneticPr fontId="1" type="noConversion"/>
  </si>
  <si>
    <t>판매</t>
    <phoneticPr fontId="1" type="noConversion"/>
  </si>
  <si>
    <t>아이템 등록을 클릭해서 등록창을 열 수 있다</t>
    <phoneticPr fontId="1" type="noConversion"/>
  </si>
  <si>
    <t>판매 가능 아이템을 올려 놓을 수 있다</t>
    <phoneticPr fontId="1" type="noConversion"/>
  </si>
  <si>
    <t>판매 불가능 아이템은 올려 놓을 수 없다</t>
    <phoneticPr fontId="1" type="noConversion"/>
  </si>
  <si>
    <t>구매한 아이템은 판매 불가능 상태가 된다</t>
    <phoneticPr fontId="1" type="noConversion"/>
  </si>
  <si>
    <t>등록</t>
    <phoneticPr fontId="1" type="noConversion"/>
  </si>
  <si>
    <t>개당 판매 가격은 숫자 이외의 문자 및 음수를 입력할 수 없다</t>
    <phoneticPr fontId="1" type="noConversion"/>
  </si>
  <si>
    <t>개당 판매 가격을 입력하면 개수 * 개당 가격 금액이 표시된다</t>
    <phoneticPr fontId="1" type="noConversion"/>
  </si>
  <si>
    <t>금액에 맞는 수수료가 표시된다</t>
    <phoneticPr fontId="1" type="noConversion"/>
  </si>
  <si>
    <t>등록을 하면 소지금에서 표시된 수수료가 차감된다</t>
    <phoneticPr fontId="1" type="noConversion"/>
  </si>
  <si>
    <t>자신이 판매중인 아이템의 목록을 확인할 수 있다</t>
    <phoneticPr fontId="1" type="noConversion"/>
  </si>
  <si>
    <t>이미 20개의 아이템을 등록했다면, 더 이상 등록할 수 없다</t>
    <phoneticPr fontId="1" type="noConversion"/>
  </si>
  <si>
    <t>취소</t>
    <phoneticPr fontId="1" type="noConversion"/>
  </si>
  <si>
    <t>자신이 판매중인 아이템 목록에서 원하는 아이템의 판매를 취소할 수 있다</t>
    <phoneticPr fontId="1" type="noConversion"/>
  </si>
  <si>
    <t>판매를 취소해도 수수료는 반환되지 않는다</t>
    <phoneticPr fontId="1" type="noConversion"/>
  </si>
  <si>
    <t>취소된 아이템은 우편으로 발송된다</t>
    <phoneticPr fontId="1" type="noConversion"/>
  </si>
  <si>
    <t>취소된 아이템은 판매 가능 상태로 되어 있다</t>
    <phoneticPr fontId="1" type="noConversion"/>
  </si>
  <si>
    <t>NPC UI</t>
    <phoneticPr fontId="1" type="noConversion"/>
  </si>
  <si>
    <t>마렉은 보조 무기류 및 전투관련 아이템을 판매하고 있다</t>
    <phoneticPr fontId="1" type="noConversion"/>
  </si>
  <si>
    <t>케아라는 스킬북을 판매하고 있다</t>
    <phoneticPr fontId="1" type="noConversion"/>
  </si>
  <si>
    <t>게렌은 낚시 관련 아이템을 판매하고 있다</t>
    <phoneticPr fontId="1" type="noConversion"/>
  </si>
  <si>
    <t>퍼거스는 대장장이 제작 관련 아이템을 판매하고 있다</t>
    <phoneticPr fontId="1" type="noConversion"/>
  </si>
  <si>
    <t>커스티는 가죽 제작 관련 아이템을 판매하고 있다</t>
    <phoneticPr fontId="1" type="noConversion"/>
  </si>
  <si>
    <t>클로다는 천옷 제작 관련 아이템을 판매하고 있다</t>
    <phoneticPr fontId="1" type="noConversion"/>
  </si>
  <si>
    <t>아일리에는 요리 재료와 스토리 관련 아이템을 판매하고 있다</t>
    <phoneticPr fontId="1" type="noConversion"/>
  </si>
  <si>
    <t>브린은 마법 제작 관련 아이템을 판매하고 있다</t>
    <phoneticPr fontId="1" type="noConversion"/>
  </si>
  <si>
    <t>무인상점은 전투 관련 아이템을 판매하고 있다</t>
    <phoneticPr fontId="1" type="noConversion"/>
  </si>
  <si>
    <t>고양이 시루는 전투 및 낚시 관련 아이템을 판매하고 있다</t>
    <phoneticPr fontId="1" type="noConversion"/>
  </si>
  <si>
    <t>부엉이 낚시 관련 아이템을 판매하고 있다</t>
    <phoneticPr fontId="1" type="noConversion"/>
  </si>
  <si>
    <t>상점 동작</t>
    <phoneticPr fontId="1" type="noConversion"/>
  </si>
  <si>
    <t>상점 물품</t>
    <phoneticPr fontId="1" type="noConversion"/>
  </si>
  <si>
    <t>견습 병사는 전투관련 아이템을 판매하고 있다</t>
    <phoneticPr fontId="1" type="noConversion"/>
  </si>
  <si>
    <t>키룽가는 주류를 판매하고 있다</t>
    <phoneticPr fontId="1" type="noConversion"/>
  </si>
  <si>
    <t>자레스는 마법 제작 관련 아이템을 판매하고 있다</t>
    <phoneticPr fontId="1" type="noConversion"/>
  </si>
  <si>
    <t>아르셴은 가죽 제작 관련 아이템을 판매하고 있다</t>
    <phoneticPr fontId="1" type="noConversion"/>
  </si>
  <si>
    <t>니아브는 ~~~~ 아이템을 판매하고 있다</t>
    <phoneticPr fontId="1" type="noConversion"/>
  </si>
  <si>
    <t>블라윈은 ~~~~ 아이템을 판매하고 있다</t>
    <phoneticPr fontId="1" type="noConversion"/>
  </si>
  <si>
    <t>바락스는 ~~~~ 아이템을 판매하고 있다</t>
    <phoneticPr fontId="1" type="noConversion"/>
  </si>
  <si>
    <t>거래 테스트 요약</t>
    <phoneticPr fontId="1" type="noConversion"/>
  </si>
  <si>
    <t>최종버전 :</t>
    <phoneticPr fontId="1" type="noConversion"/>
  </si>
  <si>
    <t>문제
발생률</t>
    <phoneticPr fontId="1" type="noConversion"/>
  </si>
  <si>
    <t>테스트
진행률</t>
    <phoneticPr fontId="1" type="noConversion"/>
  </si>
  <si>
    <t>테스트
불가율</t>
    <phoneticPr fontId="1" type="noConversion"/>
  </si>
  <si>
    <t>테스트대상</t>
    <phoneticPr fontId="1" type="noConversion"/>
  </si>
  <si>
    <t>테스트정상</t>
    <phoneticPr fontId="1" type="noConversion"/>
  </si>
  <si>
    <t>테스트불가</t>
    <phoneticPr fontId="1" type="noConversion"/>
  </si>
  <si>
    <t>버그케이스</t>
    <phoneticPr fontId="1" type="noConversion"/>
  </si>
  <si>
    <t>상점</t>
    <phoneticPr fontId="1" type="noConversion"/>
  </si>
  <si>
    <t>문제발생율</t>
    <phoneticPr fontId="1" type="noConversion"/>
  </si>
  <si>
    <t>테스트진행률</t>
    <phoneticPr fontId="1" type="noConversion"/>
  </si>
  <si>
    <t>테스트불가율</t>
    <phoneticPr fontId="1" type="noConversion"/>
  </si>
  <si>
    <t>우편</t>
    <phoneticPr fontId="1" type="noConversion"/>
  </si>
  <si>
    <t>거래소</t>
    <phoneticPr fontId="1" type="noConversion"/>
  </si>
  <si>
    <t>Version Count:</t>
    <phoneticPr fontId="1" type="noConversion"/>
  </si>
  <si>
    <t>테스트 진행율</t>
    <phoneticPr fontId="1" type="noConversion"/>
  </si>
  <si>
    <t>진행 불가율</t>
    <phoneticPr fontId="1" type="noConversion"/>
  </si>
  <si>
    <t>전체 가중치</t>
    <phoneticPr fontId="1" type="noConversion"/>
  </si>
  <si>
    <t>테스트 진행</t>
    <phoneticPr fontId="1" type="noConversion"/>
  </si>
  <si>
    <t>테스트 정상</t>
    <phoneticPr fontId="1" type="noConversion"/>
  </si>
  <si>
    <t>버그 케이스</t>
    <phoneticPr fontId="1" type="noConversion"/>
  </si>
  <si>
    <t>대분류</t>
    <phoneticPr fontId="1" type="noConversion"/>
  </si>
  <si>
    <t>중분류</t>
    <phoneticPr fontId="1" type="noConversion"/>
  </si>
  <si>
    <t>소분류</t>
    <phoneticPr fontId="1" type="noConversion"/>
  </si>
  <si>
    <t>가중치</t>
    <phoneticPr fontId="1" type="noConversion"/>
  </si>
  <si>
    <t>결과</t>
    <phoneticPr fontId="1" type="noConversion"/>
  </si>
  <si>
    <t>거래하기를 클릭하면 거래창이 표시된다.</t>
    <phoneticPr fontId="1" type="noConversion"/>
  </si>
  <si>
    <t>아이템을 클릭해서 구입할 수 있다</t>
    <phoneticPr fontId="1" type="noConversion"/>
  </si>
  <si>
    <t>구매한 아이템은 인벤토리로 들어온다</t>
    <phoneticPr fontId="1" type="noConversion"/>
  </si>
  <si>
    <t>소지금이 표시된 금액보다 부족하면 인벤토리에 아이템이 들어오지 않는다</t>
    <phoneticPr fontId="1" type="noConversion"/>
  </si>
  <si>
    <t>소지금이 표시된 금액보다 부족하면 금액 안내 메시지가 나왔다</t>
    <phoneticPr fontId="1" type="noConversion"/>
  </si>
  <si>
    <t>인벤토리에서 원하는 아이템을 오른쪽 클릭해서 팔 수 있다</t>
    <phoneticPr fontId="1" type="noConversion"/>
  </si>
  <si>
    <t>아이템을 오른쪽 클릭하면 판매할 개수를 지정할 수 있는 창이 나온다</t>
    <phoneticPr fontId="1" type="noConversion"/>
  </si>
  <si>
    <t>판매할 개수 지정 창에서 자신이 가진 것 보다 더 큰 수를 입력할 수 없다</t>
    <phoneticPr fontId="1" type="noConversion"/>
  </si>
  <si>
    <t>장비수리를 클릭해서 아이템을 수리할 수 있다</t>
    <phoneticPr fontId="1" type="noConversion"/>
  </si>
  <si>
    <t>장착 및 소지한 장비의 상태에 따라 수리비가 표시된다</t>
    <phoneticPr fontId="1" type="noConversion"/>
  </si>
  <si>
    <t>아이템 수리를 하면 표시된 금액만큼 소지금이 차감된다</t>
    <phoneticPr fontId="1" type="noConversion"/>
  </si>
  <si>
    <t>아이템 수리를 하면, 장비의 내구도가 최대치로 증가된다</t>
    <phoneticPr fontId="1" type="noConversion"/>
  </si>
  <si>
    <t>로체스트NPC</t>
    <phoneticPr fontId="1" type="noConversion"/>
  </si>
  <si>
    <t>콜헨NPC</t>
    <phoneticPr fontId="1" type="noConversion"/>
  </si>
  <si>
    <t xml:space="preserve"> 표시기호 : o</t>
    <phoneticPr fontId="1" type="noConversion"/>
  </si>
  <si>
    <t xml:space="preserve"> 표시기호 : !</t>
    <phoneticPr fontId="1" type="noConversion"/>
  </si>
  <si>
    <t xml:space="preserve"> 표시기호 : x</t>
    <phoneticPr fontId="1" type="noConversion"/>
  </si>
  <si>
    <t>버전</t>
    <phoneticPr fontId="1" type="noConversion"/>
  </si>
  <si>
    <t>테스트 진행율</t>
    <phoneticPr fontId="1" type="noConversion"/>
  </si>
  <si>
    <t>진행 불가율</t>
    <phoneticPr fontId="1" type="noConversion"/>
  </si>
  <si>
    <t>문제 발생율</t>
    <phoneticPr fontId="1" type="noConversion"/>
  </si>
  <si>
    <t>전체 가중치</t>
    <phoneticPr fontId="1" type="noConversion"/>
  </si>
  <si>
    <t>테스트 진행</t>
    <phoneticPr fontId="1" type="noConversion"/>
  </si>
  <si>
    <t>테스트 정상</t>
    <phoneticPr fontId="1" type="noConversion"/>
  </si>
  <si>
    <t>테스트 불가</t>
    <phoneticPr fontId="1" type="noConversion"/>
  </si>
  <si>
    <t>버그 케이스</t>
    <phoneticPr fontId="1" type="noConversion"/>
  </si>
  <si>
    <t>■ 문제 발생률(%)</t>
    <phoneticPr fontId="1" type="noConversion"/>
  </si>
  <si>
    <t>■ 버그 케이스(건)</t>
    <phoneticPr fontId="1" type="noConversion"/>
  </si>
  <si>
    <t>차트에 표시할 버전 개수</t>
    <phoneticPr fontId="1" type="noConversion"/>
  </si>
  <si>
    <t xml:space="preserve"> 표시기호 : o</t>
    <phoneticPr fontId="1" type="noConversion"/>
  </si>
  <si>
    <t xml:space="preserve"> 표시기호 : !</t>
    <phoneticPr fontId="1" type="noConversion"/>
  </si>
  <si>
    <t xml:space="preserve"> 표시기호 : x</t>
    <phoneticPr fontId="1" type="noConversion"/>
  </si>
  <si>
    <t>o</t>
    <phoneticPr fontId="1" type="noConversion"/>
  </si>
  <si>
    <t>!</t>
    <phoneticPr fontId="1" type="noConversion"/>
  </si>
  <si>
    <t>x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</si>
</sst>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0"/>
      <color theme="9" tint="-0.249977111117893"/>
      <name val="맑은 고딕"/>
      <family val="3"/>
      <charset val="129"/>
      <scheme val="minor"/>
    </font>
    <font>
      <b/>
      <sz val="10"/>
      <color theme="4" tint="-0.249977111117893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10" fontId="2" fillId="0" borderId="1" xfId="0" applyNumberFormat="1" applyFont="1" applyBorder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" fillId="6" borderId="0" xfId="0" applyFont="1" applyFill="1">
      <alignment vertical="center"/>
    </xf>
    <xf numFmtId="0" fontId="2" fillId="6" borderId="1" xfId="0" applyFont="1" applyFill="1" applyBorder="1">
      <alignment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9" fontId="2" fillId="6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6" fillId="5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9" fontId="2" fillId="6" borderId="1" xfId="0" applyNumberFormat="1" applyFont="1" applyFill="1" applyBorder="1">
      <alignment vertical="center"/>
    </xf>
    <xf numFmtId="9" fontId="2" fillId="6" borderId="0" xfId="0" applyNumberFormat="1" applyFont="1" applyFill="1">
      <alignment vertical="center"/>
    </xf>
    <xf numFmtId="0" fontId="2" fillId="0" borderId="0" xfId="0" applyFont="1" applyBorder="1">
      <alignment vertical="center"/>
    </xf>
    <xf numFmtId="0" fontId="12" fillId="6" borderId="0" xfId="0" applyFont="1" applyFill="1" applyBorder="1">
      <alignment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>
      <alignment vertical="center"/>
    </xf>
    <xf numFmtId="0" fontId="13" fillId="6" borderId="0" xfId="0" applyFont="1" applyFill="1" applyBorder="1">
      <alignment vertical="center"/>
    </xf>
    <xf numFmtId="0" fontId="9" fillId="6" borderId="0" xfId="0" applyFont="1" applyFill="1" applyBorder="1" applyAlignment="1">
      <alignment vertical="center"/>
    </xf>
    <xf numFmtId="0" fontId="8" fillId="7" borderId="0" xfId="0" applyFont="1" applyFill="1" applyBorder="1">
      <alignment vertical="center"/>
    </xf>
    <xf numFmtId="0" fontId="2" fillId="6" borderId="12" xfId="0" applyFont="1" applyFill="1" applyBorder="1">
      <alignment vertical="center"/>
    </xf>
    <xf numFmtId="0" fontId="2" fillId="6" borderId="13" xfId="0" applyFont="1" applyFill="1" applyBorder="1">
      <alignment vertical="center"/>
    </xf>
    <xf numFmtId="0" fontId="2" fillId="6" borderId="14" xfId="0" applyFont="1" applyFill="1" applyBorder="1">
      <alignment vertical="center"/>
    </xf>
    <xf numFmtId="0" fontId="2" fillId="6" borderId="15" xfId="0" applyFont="1" applyFill="1" applyBorder="1">
      <alignment vertical="center"/>
    </xf>
    <xf numFmtId="0" fontId="2" fillId="6" borderId="0" xfId="0" applyFont="1" applyFill="1" applyBorder="1">
      <alignment vertical="center"/>
    </xf>
    <xf numFmtId="0" fontId="2" fillId="6" borderId="16" xfId="0" applyFont="1" applyFill="1" applyBorder="1">
      <alignment vertical="center"/>
    </xf>
    <xf numFmtId="0" fontId="11" fillId="6" borderId="0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center" vertical="center"/>
    </xf>
    <xf numFmtId="0" fontId="2" fillId="6" borderId="17" xfId="0" applyFont="1" applyFill="1" applyBorder="1">
      <alignment vertical="center"/>
    </xf>
    <xf numFmtId="0" fontId="2" fillId="6" borderId="18" xfId="0" applyFont="1" applyFill="1" applyBorder="1">
      <alignment vertical="center"/>
    </xf>
    <xf numFmtId="0" fontId="2" fillId="6" borderId="19" xfId="0" applyFont="1" applyFill="1" applyBorder="1">
      <alignment vertical="center"/>
    </xf>
    <xf numFmtId="0" fontId="10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10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barChart>
        <c:barDir val="col"/>
        <c:grouping val="clustered"/>
        <c:ser>
          <c:idx val="1"/>
          <c:order val="1"/>
          <c:tx>
            <c:v>버그케이스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cat>
            <c:strRef>
              <c:f>[0]!버전_거래</c:f>
              <c:strCache>
                <c:ptCount val="2"/>
                <c:pt idx="0">
                  <c:v>Kor.1</c:v>
                </c:pt>
                <c:pt idx="1">
                  <c:v>Kor.2</c:v>
                </c:pt>
              </c:strCache>
            </c:strRef>
          </c:cat>
          <c:val>
            <c:numRef>
              <c:f>[0]!버그케이스_거래</c:f>
              <c:numCache>
                <c:formatCode>General</c:formatCode>
                <c:ptCount val="2"/>
                <c:pt idx="0">
                  <c:v>279</c:v>
                </c:pt>
                <c:pt idx="1">
                  <c:v>68</c:v>
                </c:pt>
              </c:numCache>
            </c:numRef>
          </c:val>
        </c:ser>
        <c:gapWidth val="350"/>
        <c:axId val="93683712"/>
        <c:axId val="93669632"/>
      </c:barChart>
      <c:lineChart>
        <c:grouping val="standard"/>
        <c:ser>
          <c:idx val="0"/>
          <c:order val="0"/>
          <c:tx>
            <c:v>문제발생률</c:v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rgbClr val="F79646">
                  <a:lumMod val="75000"/>
                </a:srgb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[0]!버전_거래</c:f>
              <c:strCache>
                <c:ptCount val="2"/>
                <c:pt idx="0">
                  <c:v>Kor.1</c:v>
                </c:pt>
                <c:pt idx="1">
                  <c:v>Kor.2</c:v>
                </c:pt>
              </c:strCache>
            </c:strRef>
          </c:cat>
          <c:val>
            <c:numRef>
              <c:f>[0]!문제발생율_거래</c:f>
              <c:numCache>
                <c:formatCode>0%</c:formatCode>
                <c:ptCount val="2"/>
                <c:pt idx="0">
                  <c:v>0.65957446808510634</c:v>
                </c:pt>
                <c:pt idx="1">
                  <c:v>0.45390070921985815</c:v>
                </c:pt>
              </c:numCache>
            </c:numRef>
          </c:val>
        </c:ser>
        <c:marker val="1"/>
        <c:axId val="93662208"/>
        <c:axId val="93668096"/>
      </c:lineChart>
      <c:catAx>
        <c:axId val="93662208"/>
        <c:scaling>
          <c:orientation val="minMax"/>
        </c:scaling>
        <c:axPos val="b"/>
        <c:numFmt formatCode="General" sourceLinked="1"/>
        <c:tickLblPos val="nextTo"/>
        <c:crossAx val="93668096"/>
        <c:crosses val="autoZero"/>
        <c:auto val="1"/>
        <c:lblAlgn val="ctr"/>
        <c:lblOffset val="100"/>
      </c:catAx>
      <c:valAx>
        <c:axId val="93668096"/>
        <c:scaling>
          <c:orientation val="minMax"/>
        </c:scaling>
        <c:axPos val="l"/>
        <c:majorGridlines/>
        <c:numFmt formatCode="0%" sourceLinked="1"/>
        <c:tickLblPos val="nextTo"/>
        <c:crossAx val="93662208"/>
        <c:crosses val="autoZero"/>
        <c:crossBetween val="between"/>
      </c:valAx>
      <c:valAx>
        <c:axId val="93669632"/>
        <c:scaling>
          <c:orientation val="minMax"/>
        </c:scaling>
        <c:axPos val="r"/>
        <c:numFmt formatCode="General" sourceLinked="1"/>
        <c:tickLblPos val="nextTo"/>
        <c:crossAx val="93683712"/>
        <c:crosses val="max"/>
        <c:crossBetween val="between"/>
      </c:valAx>
      <c:catAx>
        <c:axId val="93683712"/>
        <c:scaling>
          <c:orientation val="minMax"/>
        </c:scaling>
        <c:delete val="1"/>
        <c:axPos val="b"/>
        <c:numFmt formatCode="General" sourceLinked="1"/>
        <c:tickLblPos val="none"/>
        <c:crossAx val="93669632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10</xdr:col>
      <xdr:colOff>800099</xdr:colOff>
      <xdr:row>35</xdr:row>
      <xdr:rowOff>9527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tabSelected="1" workbookViewId="0"/>
  </sheetViews>
  <sheetFormatPr defaultRowHeight="13.5"/>
  <cols>
    <col min="1" max="2" width="3.625" style="12" customWidth="1"/>
    <col min="3" max="11" width="10.625" style="12" customWidth="1"/>
    <col min="12" max="12" width="3.625" style="12" customWidth="1"/>
    <col min="13" max="16384" width="9" style="12"/>
  </cols>
  <sheetData>
    <row r="1" spans="2:12" ht="14.25" thickBot="1"/>
    <row r="2" spans="2:12">
      <c r="B2" s="35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>
      <c r="B3" s="38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2:12">
      <c r="B4" s="38"/>
      <c r="C4" s="39"/>
      <c r="D4" s="39"/>
      <c r="E4" s="39"/>
      <c r="F4" s="39"/>
      <c r="G4" s="39"/>
      <c r="H4" s="39"/>
      <c r="I4" s="39"/>
      <c r="J4" s="41" t="s">
        <v>116</v>
      </c>
      <c r="K4" s="41">
        <f>COUNTA(통계!$2:$2)-1</f>
        <v>2</v>
      </c>
      <c r="L4" s="40"/>
    </row>
    <row r="5" spans="2:12" ht="30" customHeight="1">
      <c r="B5" s="38"/>
      <c r="C5" s="52" t="s">
        <v>101</v>
      </c>
      <c r="D5" s="52"/>
      <c r="E5" s="52"/>
      <c r="F5" s="52"/>
      <c r="G5" s="52"/>
      <c r="H5" s="52"/>
      <c r="I5" s="52"/>
      <c r="J5" s="52"/>
      <c r="K5" s="52"/>
      <c r="L5" s="40"/>
    </row>
    <row r="6" spans="2:12">
      <c r="B6" s="38"/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2:12">
      <c r="B7" s="38"/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ht="14.25" thickBot="1">
      <c r="B8" s="38"/>
      <c r="C8" s="39"/>
      <c r="D8" s="39"/>
      <c r="E8" s="39"/>
      <c r="F8" s="39"/>
      <c r="G8" s="39"/>
      <c r="H8" s="39"/>
      <c r="I8" s="39"/>
      <c r="J8" s="39" t="s">
        <v>102</v>
      </c>
      <c r="K8" s="42" t="str">
        <f ca="1">OFFSET(통계!D2,0,COUNTA(통계!$2:$2)-2,1,1)</f>
        <v>Kor.2</v>
      </c>
      <c r="L8" s="40"/>
    </row>
    <row r="9" spans="2:12" ht="60" customHeight="1" thickBot="1">
      <c r="B9" s="38"/>
      <c r="C9" s="8" t="s">
        <v>103</v>
      </c>
      <c r="D9" s="53">
        <f ca="1">OFFSET(통계!D5,0,COUNTA(통계!$5:$5)-2,1,1)</f>
        <v>0.45390070921985815</v>
      </c>
      <c r="E9" s="54"/>
      <c r="F9" s="9" t="s">
        <v>104</v>
      </c>
      <c r="G9" s="53">
        <f ca="1">OFFSET(통계!D3,0,COUNTA(통계!$3:$3)-2,1,1)</f>
        <v>1</v>
      </c>
      <c r="H9" s="54"/>
      <c r="I9" s="8" t="s">
        <v>105</v>
      </c>
      <c r="J9" s="53">
        <f ca="1">OFFSET(통계!D4,0,COUNTA(통계!$4:$4)-2,1,1)</f>
        <v>0.29314420803782504</v>
      </c>
      <c r="K9" s="54"/>
      <c r="L9" s="40"/>
    </row>
    <row r="10" spans="2:12">
      <c r="B10" s="38"/>
      <c r="C10" s="28"/>
      <c r="D10" s="5" t="s">
        <v>106</v>
      </c>
      <c r="E10" s="6">
        <f ca="1">OFFSET(통계!D6,0,COUNTA(통계!$6:$6)-2,1,1)</f>
        <v>423</v>
      </c>
      <c r="F10" s="5" t="s">
        <v>107</v>
      </c>
      <c r="G10" s="6">
        <f ca="1">OFFSET(통계!D8,0,COUNTA(통계!$8:$8)-2,1,1)</f>
        <v>231</v>
      </c>
      <c r="H10" s="5" t="s">
        <v>108</v>
      </c>
      <c r="I10" s="6">
        <f ca="1">OFFSET(통계!D9,0,COUNTA(통계!$9:$9)-2,1,1)</f>
        <v>124</v>
      </c>
      <c r="J10" s="5" t="s">
        <v>109</v>
      </c>
      <c r="K10" s="6">
        <f ca="1">OFFSET(통계!D10,0,COUNTA(통계!$10:$10)-2,1,1)</f>
        <v>68</v>
      </c>
      <c r="L10" s="40"/>
    </row>
    <row r="11" spans="2:12" ht="13.5" customHeight="1">
      <c r="B11" s="38"/>
      <c r="C11" s="55"/>
      <c r="D11" s="55"/>
      <c r="E11" s="39"/>
      <c r="F11" s="39"/>
      <c r="G11" s="39"/>
      <c r="H11" s="39"/>
      <c r="I11" s="39"/>
      <c r="J11" s="39"/>
      <c r="K11" s="39"/>
      <c r="L11" s="40"/>
    </row>
    <row r="12" spans="2:12" ht="13.5" customHeight="1">
      <c r="B12" s="38"/>
      <c r="C12" s="43"/>
      <c r="D12" s="43"/>
      <c r="E12" s="39"/>
      <c r="F12" s="39"/>
      <c r="G12" s="39"/>
      <c r="H12" s="39"/>
      <c r="I12" s="39"/>
      <c r="J12" s="39"/>
      <c r="K12" s="39"/>
      <c r="L12" s="40"/>
    </row>
    <row r="13" spans="2:12" ht="13.5" customHeight="1">
      <c r="B13" s="38"/>
      <c r="C13" s="29" t="s">
        <v>154</v>
      </c>
      <c r="D13" s="30"/>
      <c r="E13" s="31"/>
      <c r="F13" s="30"/>
      <c r="G13" s="31"/>
      <c r="H13" s="30"/>
      <c r="I13" s="31"/>
      <c r="J13" s="30"/>
      <c r="K13" s="31"/>
      <c r="L13" s="40"/>
    </row>
    <row r="14" spans="2:12" ht="13.5" customHeight="1">
      <c r="B14" s="38"/>
      <c r="C14" s="32" t="s">
        <v>155</v>
      </c>
      <c r="D14" s="30"/>
      <c r="E14" s="31"/>
      <c r="F14" s="30"/>
      <c r="G14" s="31"/>
      <c r="H14" s="33"/>
      <c r="I14" s="56" t="s">
        <v>156</v>
      </c>
      <c r="J14" s="56"/>
      <c r="K14" s="34">
        <v>6</v>
      </c>
      <c r="L14" s="40"/>
    </row>
    <row r="15" spans="2:12" ht="13.5" customHeight="1">
      <c r="B15" s="38"/>
      <c r="C15" s="43"/>
      <c r="D15" s="43"/>
      <c r="E15" s="39"/>
      <c r="F15" s="39"/>
      <c r="G15" s="39"/>
      <c r="H15" s="39"/>
      <c r="I15" s="39"/>
      <c r="J15" s="39"/>
      <c r="K15" s="39"/>
      <c r="L15" s="40"/>
    </row>
    <row r="16" spans="2:12" ht="13.5" customHeight="1">
      <c r="B16" s="38"/>
      <c r="C16" s="43"/>
      <c r="D16" s="43"/>
      <c r="E16" s="39"/>
      <c r="F16" s="39"/>
      <c r="G16" s="39"/>
      <c r="H16" s="39"/>
      <c r="I16" s="39"/>
      <c r="J16" s="39"/>
      <c r="K16" s="39"/>
      <c r="L16" s="40"/>
    </row>
    <row r="17" spans="2:12" ht="13.5" customHeight="1">
      <c r="B17" s="38"/>
      <c r="C17" s="43"/>
      <c r="D17" s="43"/>
      <c r="E17" s="39"/>
      <c r="F17" s="39"/>
      <c r="G17" s="39"/>
      <c r="H17" s="39"/>
      <c r="I17" s="39"/>
      <c r="J17" s="39"/>
      <c r="K17" s="39"/>
      <c r="L17" s="40"/>
    </row>
    <row r="18" spans="2:12" ht="13.5" customHeight="1">
      <c r="B18" s="38"/>
      <c r="C18" s="43"/>
      <c r="D18" s="43"/>
      <c r="E18" s="39"/>
      <c r="F18" s="39"/>
      <c r="G18" s="39"/>
      <c r="H18" s="39"/>
      <c r="I18" s="39"/>
      <c r="J18" s="39"/>
      <c r="K18" s="39"/>
      <c r="L18" s="40"/>
    </row>
    <row r="19" spans="2:12" ht="13.5" customHeight="1">
      <c r="B19" s="38"/>
      <c r="C19" s="43"/>
      <c r="D19" s="43"/>
      <c r="E19" s="39"/>
      <c r="F19" s="39"/>
      <c r="G19" s="39"/>
      <c r="H19" s="39"/>
      <c r="I19" s="39"/>
      <c r="J19" s="39"/>
      <c r="K19" s="39"/>
      <c r="L19" s="40"/>
    </row>
    <row r="20" spans="2:12" ht="13.5" customHeight="1">
      <c r="B20" s="38"/>
      <c r="C20" s="43"/>
      <c r="D20" s="43"/>
      <c r="E20" s="39"/>
      <c r="F20" s="39"/>
      <c r="G20" s="39"/>
      <c r="H20" s="39"/>
      <c r="I20" s="39"/>
      <c r="J20" s="39"/>
      <c r="K20" s="39"/>
      <c r="L20" s="40"/>
    </row>
    <row r="21" spans="2:12" ht="13.5" customHeight="1">
      <c r="B21" s="38"/>
      <c r="C21" s="43"/>
      <c r="D21" s="43"/>
      <c r="E21" s="39"/>
      <c r="F21" s="39"/>
      <c r="G21" s="39"/>
      <c r="H21" s="39"/>
      <c r="I21" s="39"/>
      <c r="J21" s="39"/>
      <c r="K21" s="39"/>
      <c r="L21" s="40"/>
    </row>
    <row r="22" spans="2:12" ht="13.5" customHeight="1">
      <c r="B22" s="38"/>
      <c r="C22" s="43"/>
      <c r="D22" s="43"/>
      <c r="E22" s="39"/>
      <c r="F22" s="39"/>
      <c r="G22" s="39"/>
      <c r="H22" s="39"/>
      <c r="I22" s="39"/>
      <c r="J22" s="39"/>
      <c r="K22" s="39"/>
      <c r="L22" s="40"/>
    </row>
    <row r="23" spans="2:12" ht="13.5" customHeight="1">
      <c r="B23" s="38"/>
      <c r="C23" s="43"/>
      <c r="D23" s="43"/>
      <c r="E23" s="39"/>
      <c r="F23" s="39"/>
      <c r="G23" s="39"/>
      <c r="H23" s="39"/>
      <c r="I23" s="39"/>
      <c r="J23" s="39"/>
      <c r="K23" s="39"/>
      <c r="L23" s="40"/>
    </row>
    <row r="24" spans="2:12" ht="13.5" customHeight="1">
      <c r="B24" s="38"/>
      <c r="C24" s="43"/>
      <c r="D24" s="43"/>
      <c r="E24" s="39"/>
      <c r="F24" s="39"/>
      <c r="G24" s="39"/>
      <c r="H24" s="39"/>
      <c r="I24" s="39"/>
      <c r="J24" s="39"/>
      <c r="K24" s="39"/>
      <c r="L24" s="40"/>
    </row>
    <row r="25" spans="2:12" ht="13.5" customHeight="1">
      <c r="B25" s="38"/>
      <c r="C25" s="43"/>
      <c r="D25" s="43"/>
      <c r="E25" s="39"/>
      <c r="F25" s="39"/>
      <c r="G25" s="39"/>
      <c r="H25" s="39"/>
      <c r="I25" s="39"/>
      <c r="J25" s="39"/>
      <c r="K25" s="39"/>
      <c r="L25" s="40"/>
    </row>
    <row r="26" spans="2:12" ht="13.5" customHeight="1">
      <c r="B26" s="38"/>
      <c r="C26" s="43"/>
      <c r="D26" s="43"/>
      <c r="E26" s="39"/>
      <c r="F26" s="39"/>
      <c r="G26" s="39"/>
      <c r="H26" s="39"/>
      <c r="I26" s="39"/>
      <c r="J26" s="39"/>
      <c r="K26" s="39"/>
      <c r="L26" s="40"/>
    </row>
    <row r="27" spans="2:12" ht="13.5" customHeight="1">
      <c r="B27" s="38"/>
      <c r="C27" s="43"/>
      <c r="D27" s="43"/>
      <c r="E27" s="39"/>
      <c r="F27" s="39"/>
      <c r="G27" s="39"/>
      <c r="H27" s="39"/>
      <c r="I27" s="39"/>
      <c r="J27" s="39"/>
      <c r="K27" s="39"/>
      <c r="L27" s="40"/>
    </row>
    <row r="28" spans="2:12" ht="13.5" customHeight="1">
      <c r="B28" s="38"/>
      <c r="C28" s="43"/>
      <c r="D28" s="43"/>
      <c r="E28" s="39"/>
      <c r="F28" s="39"/>
      <c r="G28" s="39"/>
      <c r="H28" s="39"/>
      <c r="I28" s="39"/>
      <c r="J28" s="39"/>
      <c r="K28" s="39"/>
      <c r="L28" s="40"/>
    </row>
    <row r="29" spans="2:12" ht="13.5" customHeight="1">
      <c r="B29" s="38"/>
      <c r="C29" s="43"/>
      <c r="D29" s="43"/>
      <c r="E29" s="39"/>
      <c r="F29" s="39"/>
      <c r="G29" s="39"/>
      <c r="H29" s="39"/>
      <c r="I29" s="39"/>
      <c r="J29" s="39"/>
      <c r="K29" s="39"/>
      <c r="L29" s="40"/>
    </row>
    <row r="30" spans="2:12" ht="13.5" customHeight="1">
      <c r="B30" s="38"/>
      <c r="C30" s="43"/>
      <c r="D30" s="43"/>
      <c r="E30" s="39"/>
      <c r="F30" s="39"/>
      <c r="G30" s="39"/>
      <c r="H30" s="39"/>
      <c r="I30" s="39"/>
      <c r="J30" s="39"/>
      <c r="K30" s="39"/>
      <c r="L30" s="40"/>
    </row>
    <row r="31" spans="2:12" ht="13.5" customHeight="1">
      <c r="B31" s="38"/>
      <c r="C31" s="43"/>
      <c r="D31" s="43"/>
      <c r="E31" s="39"/>
      <c r="F31" s="39"/>
      <c r="G31" s="39"/>
      <c r="H31" s="39"/>
      <c r="I31" s="39"/>
      <c r="J31" s="39"/>
      <c r="K31" s="39"/>
      <c r="L31" s="40"/>
    </row>
    <row r="32" spans="2:12" ht="13.5" customHeight="1">
      <c r="B32" s="38"/>
      <c r="C32" s="43"/>
      <c r="D32" s="43"/>
      <c r="E32" s="39"/>
      <c r="F32" s="39"/>
      <c r="G32" s="39"/>
      <c r="H32" s="39"/>
      <c r="I32" s="39"/>
      <c r="J32" s="39"/>
      <c r="K32" s="39"/>
      <c r="L32" s="40"/>
    </row>
    <row r="33" spans="2:12" ht="13.5" customHeight="1">
      <c r="B33" s="38"/>
      <c r="C33" s="43"/>
      <c r="D33" s="43"/>
      <c r="E33" s="39"/>
      <c r="F33" s="39"/>
      <c r="G33" s="39"/>
      <c r="H33" s="39"/>
      <c r="I33" s="39"/>
      <c r="J33" s="39"/>
      <c r="K33" s="39"/>
      <c r="L33" s="40"/>
    </row>
    <row r="34" spans="2:12" ht="13.5" customHeight="1">
      <c r="B34" s="38"/>
      <c r="C34" s="43"/>
      <c r="D34" s="43"/>
      <c r="E34" s="39"/>
      <c r="F34" s="39"/>
      <c r="G34" s="39"/>
      <c r="H34" s="39"/>
      <c r="I34" s="39"/>
      <c r="J34" s="39"/>
      <c r="K34" s="39"/>
      <c r="L34" s="40"/>
    </row>
    <row r="35" spans="2:12" ht="13.5" customHeight="1">
      <c r="B35" s="38"/>
      <c r="C35" s="43"/>
      <c r="D35" s="43"/>
      <c r="E35" s="39"/>
      <c r="F35" s="39"/>
      <c r="G35" s="39"/>
      <c r="H35" s="39"/>
      <c r="I35" s="39"/>
      <c r="J35" s="39"/>
      <c r="K35" s="39"/>
      <c r="L35" s="40"/>
    </row>
    <row r="36" spans="2:12" ht="13.5" customHeight="1">
      <c r="B36" s="38"/>
      <c r="C36" s="43"/>
      <c r="D36" s="43"/>
      <c r="E36" s="39"/>
      <c r="F36" s="39"/>
      <c r="G36" s="39"/>
      <c r="H36" s="39"/>
      <c r="I36" s="39"/>
      <c r="J36" s="39"/>
      <c r="K36" s="39"/>
      <c r="L36" s="40"/>
    </row>
    <row r="37" spans="2:12" ht="13.5" customHeight="1">
      <c r="B37" s="38"/>
      <c r="C37" s="43"/>
      <c r="D37" s="43"/>
      <c r="E37" s="39"/>
      <c r="F37" s="39"/>
      <c r="G37" s="39"/>
      <c r="H37" s="39"/>
      <c r="I37" s="39"/>
      <c r="J37" s="39"/>
      <c r="K37" s="39"/>
      <c r="L37" s="40"/>
    </row>
    <row r="38" spans="2:12" ht="13.5" customHeight="1">
      <c r="B38" s="38"/>
      <c r="C38" s="51" t="s">
        <v>110</v>
      </c>
      <c r="D38" s="2" t="s">
        <v>111</v>
      </c>
      <c r="E38" s="7">
        <f ca="1">OFFSET(상점!D5,0,COUNTA(상점!$5:$5),1,1)</f>
        <v>0.44516129032258067</v>
      </c>
      <c r="F38" s="10" t="s">
        <v>112</v>
      </c>
      <c r="G38" s="7">
        <f ca="1">OFFSET(상점!D3,0,COUNTA(상점!$3:$3),1,1)</f>
        <v>1</v>
      </c>
      <c r="H38" s="10" t="s">
        <v>113</v>
      </c>
      <c r="I38" s="7">
        <f ca="1">OFFSET(상점!D4,0,COUNTA(상점!$4:$4),1,1)</f>
        <v>0.3032258064516129</v>
      </c>
      <c r="J38" s="3"/>
      <c r="K38" s="4"/>
      <c r="L38" s="40"/>
    </row>
    <row r="39" spans="2:12" ht="13.5" customHeight="1">
      <c r="B39" s="38"/>
      <c r="C39" s="51"/>
      <c r="D39" s="10" t="s">
        <v>106</v>
      </c>
      <c r="E39" s="1">
        <f ca="1">OFFSET(상점!D6,0,COUNTA(상점!$6:$6),1,1)</f>
        <v>155</v>
      </c>
      <c r="F39" s="10" t="s">
        <v>107</v>
      </c>
      <c r="G39" s="1">
        <f ca="1">OFFSET(상점!D8,0,COUNTA(상점!$8:$8)-1,1,1)</f>
        <v>86</v>
      </c>
      <c r="H39" s="10" t="s">
        <v>108</v>
      </c>
      <c r="I39" s="1">
        <f ca="1">OFFSET(상점!D9,0,COUNTA(상점!$9:$9)-1,1,1)</f>
        <v>47</v>
      </c>
      <c r="J39" s="11" t="s">
        <v>109</v>
      </c>
      <c r="K39" s="1">
        <f ca="1">OFFSET(상점!D10,0,COUNTA(상점!$10:$10),1,1)</f>
        <v>0</v>
      </c>
      <c r="L39" s="40"/>
    </row>
    <row r="40" spans="2:12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40"/>
    </row>
    <row r="41" spans="2:12" ht="13.5" customHeight="1">
      <c r="B41" s="38"/>
      <c r="C41" s="51" t="s">
        <v>114</v>
      </c>
      <c r="D41" s="2" t="s">
        <v>111</v>
      </c>
      <c r="E41" s="7">
        <f ca="1">OFFSET(우편!D5,0,COUNTA(우편!$5:$5),1,1)</f>
        <v>0.44055944055944057</v>
      </c>
      <c r="F41" s="10" t="s">
        <v>112</v>
      </c>
      <c r="G41" s="7">
        <f ca="1">OFFSET(우편!D3,0,COUNTA(우편!$3:$3),1,1)</f>
        <v>1</v>
      </c>
      <c r="H41" s="10" t="s">
        <v>113</v>
      </c>
      <c r="I41" s="7">
        <f ca="1">OFFSET(우편!D4,0,COUNTA(우편!$4:$4),1,1)</f>
        <v>0.30769230769230771</v>
      </c>
      <c r="J41" s="3"/>
      <c r="K41" s="4"/>
      <c r="L41" s="40"/>
    </row>
    <row r="42" spans="2:12" ht="13.5" customHeight="1">
      <c r="B42" s="38"/>
      <c r="C42" s="51"/>
      <c r="D42" s="10" t="s">
        <v>106</v>
      </c>
      <c r="E42" s="1">
        <f ca="1">OFFSET(우편!D6,0,COUNTA(우편!$6:$6),1,1)</f>
        <v>143</v>
      </c>
      <c r="F42" s="10" t="s">
        <v>107</v>
      </c>
      <c r="G42" s="1">
        <f ca="1">OFFSET(우편!D8,0,COUNTA(우편!$8:$8)-1,1,1)</f>
        <v>80</v>
      </c>
      <c r="H42" s="10" t="s">
        <v>108</v>
      </c>
      <c r="I42" s="1">
        <f ca="1">OFFSET(우편!D9,0,COUNTA(우편!$9:$9)-1,1,1)</f>
        <v>44</v>
      </c>
      <c r="J42" s="11" t="s">
        <v>109</v>
      </c>
      <c r="K42" s="1">
        <f ca="1">OFFSET(우편!D10,0,COUNTA(우편!$10:$10),1,1)</f>
        <v>0</v>
      </c>
      <c r="L42" s="40"/>
    </row>
    <row r="43" spans="2:12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40"/>
    </row>
    <row r="44" spans="2:12" ht="13.5" customHeight="1">
      <c r="B44" s="38"/>
      <c r="C44" s="50" t="s">
        <v>115</v>
      </c>
      <c r="D44" s="2" t="s">
        <v>111</v>
      </c>
      <c r="E44" s="7">
        <f ca="1">OFFSET(거래소!D5,0,COUNTA(거래소!$5:$5),1,1)</f>
        <v>0.48</v>
      </c>
      <c r="F44" s="10" t="s">
        <v>112</v>
      </c>
      <c r="G44" s="7">
        <f ca="1">OFFSET(거래소!D3,0,COUNTA(거래소!$3:$3),1,1)</f>
        <v>1</v>
      </c>
      <c r="H44" s="10" t="s">
        <v>113</v>
      </c>
      <c r="I44" s="7">
        <f ca="1">OFFSET(거래소!D4,0,COUNTA(거래소!$4:$4),1,1)</f>
        <v>0.26400000000000001</v>
      </c>
      <c r="J44" s="3"/>
      <c r="K44" s="4"/>
      <c r="L44" s="40"/>
    </row>
    <row r="45" spans="2:12" ht="13.5" customHeight="1">
      <c r="B45" s="38"/>
      <c r="C45" s="50"/>
      <c r="D45" s="10" t="s">
        <v>106</v>
      </c>
      <c r="E45" s="1">
        <f ca="1">OFFSET(거래소!D6,0,COUNTA(거래소!$6:$6),1,1)</f>
        <v>125</v>
      </c>
      <c r="F45" s="10" t="s">
        <v>107</v>
      </c>
      <c r="G45" s="1">
        <f ca="1">OFFSET(거래소!D8,0,COUNTA(거래소!$8:$8)-1,1,1)</f>
        <v>65</v>
      </c>
      <c r="H45" s="10" t="s">
        <v>108</v>
      </c>
      <c r="I45" s="1">
        <f ca="1">OFFSET(거래소!D9,0,COUNTA(거래소!$9:$9)-1,1,1)</f>
        <v>33</v>
      </c>
      <c r="J45" s="11" t="s">
        <v>109</v>
      </c>
      <c r="K45" s="1">
        <f ca="1">OFFSET(거래소!D10,0,COUNTA(거래소!$10:$10),1,1)</f>
        <v>0</v>
      </c>
      <c r="L45" s="40"/>
    </row>
    <row r="46" spans="2:12" ht="13.5" customHeight="1">
      <c r="B46" s="38"/>
      <c r="C46" s="47"/>
      <c r="D46" s="48"/>
      <c r="E46" s="39"/>
      <c r="F46" s="48"/>
      <c r="G46" s="39"/>
      <c r="H46" s="48"/>
      <c r="I46" s="39"/>
      <c r="J46" s="48"/>
      <c r="K46" s="39"/>
      <c r="L46" s="40"/>
    </row>
    <row r="47" spans="2:12" ht="13.5" customHeight="1">
      <c r="B47" s="38"/>
      <c r="C47" s="47"/>
      <c r="D47" s="48"/>
      <c r="E47" s="39"/>
      <c r="F47" s="48"/>
      <c r="G47" s="39"/>
      <c r="H47" s="48"/>
      <c r="I47" s="39"/>
      <c r="J47" s="48"/>
      <c r="K47" s="39"/>
      <c r="L47" s="40"/>
    </row>
    <row r="48" spans="2:12" ht="14.25" thickBo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6"/>
    </row>
  </sheetData>
  <mergeCells count="9">
    <mergeCell ref="C44:C45"/>
    <mergeCell ref="C38:C39"/>
    <mergeCell ref="C41:C42"/>
    <mergeCell ref="C5:K5"/>
    <mergeCell ref="D9:E9"/>
    <mergeCell ref="G9:H9"/>
    <mergeCell ref="J9:K9"/>
    <mergeCell ref="C11:D11"/>
    <mergeCell ref="I14:J14"/>
  </mergeCells>
  <phoneticPr fontId="1" type="noConversion"/>
  <conditionalFormatting sqref="D9:E9">
    <cfRule type="colorScale" priority="6">
      <colorScale>
        <cfvo type="num" val="0"/>
        <cfvo type="num" val="0.18"/>
        <cfvo type="num" val="0.35"/>
        <color theme="6" tint="0.59999389629810485"/>
        <color rgb="FFFFFF00"/>
        <color theme="5" tint="0.59999389629810485"/>
      </colorScale>
    </cfRule>
  </conditionalFormatting>
  <conditionalFormatting sqref="G9:H9">
    <cfRule type="colorScale" priority="5">
      <colorScale>
        <cfvo type="num" val="0.6"/>
        <cfvo type="num" val="0.8"/>
        <cfvo type="num" val="1"/>
        <color theme="5" tint="0.59999389629810485"/>
        <color rgb="FFFFEB84"/>
        <color theme="6" tint="0.59999389629810485"/>
      </colorScale>
    </cfRule>
  </conditionalFormatting>
  <conditionalFormatting sqref="J9:K9">
    <cfRule type="colorScale" priority="4">
      <colorScale>
        <cfvo type="num" val="0"/>
        <cfvo type="num" val="0.1"/>
        <cfvo type="num" val="0.15"/>
        <color theme="6" tint="0.59999389629810485"/>
        <color rgb="FFFFEB84"/>
        <color theme="5" tint="0.59999389629810485"/>
      </colorScale>
    </cfRule>
  </conditionalFormatting>
  <conditionalFormatting sqref="D9:E9">
    <cfRule type="colorScale" priority="3">
      <colorScale>
        <cfvo type="num" val="0"/>
        <cfvo type="num" val="0.18"/>
        <cfvo type="num" val="0.35"/>
        <color theme="6" tint="0.59999389629810485"/>
        <color rgb="FFFFFF00"/>
        <color theme="5" tint="0.59999389629810485"/>
      </colorScale>
    </cfRule>
  </conditionalFormatting>
  <conditionalFormatting sqref="G9:H9">
    <cfRule type="colorScale" priority="2">
      <colorScale>
        <cfvo type="num" val="0.6"/>
        <cfvo type="num" val="0.8"/>
        <cfvo type="num" val="1"/>
        <color theme="5" tint="0.59999389629810485"/>
        <color rgb="FFFFEB84"/>
        <color theme="6" tint="0.59999389629810485"/>
      </colorScale>
    </cfRule>
  </conditionalFormatting>
  <conditionalFormatting sqref="J9:K9">
    <cfRule type="colorScale" priority="1">
      <colorScale>
        <cfvo type="num" val="0"/>
        <cfvo type="num" val="0.1"/>
        <cfvo type="num" val="0.15"/>
        <color theme="6" tint="0.59999389629810485"/>
        <color rgb="FFFFEB84"/>
        <color theme="5" tint="0.59999389629810485"/>
      </colorScale>
    </cfRule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0"/>
  <sheetViews>
    <sheetView workbookViewId="0">
      <pane xSplit="3" topLeftCell="D1" activePane="topRight" state="frozen"/>
      <selection pane="topRight" activeCell="F1" sqref="F1:F1048576"/>
    </sheetView>
  </sheetViews>
  <sheetFormatPr defaultColWidth="5.625" defaultRowHeight="13.5"/>
  <cols>
    <col min="1" max="1" width="2.5" style="12" customWidth="1"/>
    <col min="2" max="16384" width="5.625" style="12"/>
  </cols>
  <sheetData>
    <row r="2" spans="2:19">
      <c r="B2" s="58" t="s">
        <v>145</v>
      </c>
      <c r="C2" s="58"/>
      <c r="D2" s="19" t="s">
        <v>4</v>
      </c>
      <c r="E2" s="19" t="s">
        <v>7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19">
      <c r="B3" s="57" t="s">
        <v>146</v>
      </c>
      <c r="C3" s="57"/>
      <c r="D3" s="26">
        <f>(D7/D6)</f>
        <v>1</v>
      </c>
      <c r="E3" s="26">
        <f>(E7/E6)</f>
        <v>1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2:19">
      <c r="B4" s="57" t="s">
        <v>147</v>
      </c>
      <c r="C4" s="57"/>
      <c r="D4" s="26">
        <f>D9/D6</f>
        <v>0</v>
      </c>
      <c r="E4" s="26">
        <f>E9/E6</f>
        <v>0.29314420803782504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2:19">
      <c r="B5" s="58" t="s">
        <v>148</v>
      </c>
      <c r="C5" s="58"/>
      <c r="D5" s="26">
        <f>IF(D2&lt;&gt;"",(D9+D10)/D7,0)</f>
        <v>0.65957446808510634</v>
      </c>
      <c r="E5" s="26">
        <f>IF(E2&lt;&gt;"",(E9+E10)/E7,0)</f>
        <v>0.45390070921985815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2:19">
      <c r="B6" s="57" t="s">
        <v>149</v>
      </c>
      <c r="C6" s="57"/>
      <c r="D6" s="13">
        <f>상점!F6+우편!F6+거래소!F6</f>
        <v>423</v>
      </c>
      <c r="E6" s="13">
        <f>상점!G6+우편!G6+거래소!G6</f>
        <v>423</v>
      </c>
    </row>
    <row r="7" spans="2:19">
      <c r="B7" s="57" t="s">
        <v>150</v>
      </c>
      <c r="C7" s="57"/>
      <c r="D7" s="13">
        <f>상점!F7+우편!F7+거래소!F7</f>
        <v>423</v>
      </c>
      <c r="E7" s="13">
        <f>상점!G7+우편!G7+거래소!G7</f>
        <v>423</v>
      </c>
    </row>
    <row r="8" spans="2:19">
      <c r="B8" s="57" t="s">
        <v>151</v>
      </c>
      <c r="C8" s="57"/>
      <c r="D8" s="13">
        <f>상점!F8+우편!F8+거래소!F8</f>
        <v>144</v>
      </c>
      <c r="E8" s="13">
        <f>상점!G8+우편!G8+거래소!G8</f>
        <v>231</v>
      </c>
    </row>
    <row r="9" spans="2:19">
      <c r="B9" s="57" t="s">
        <v>152</v>
      </c>
      <c r="C9" s="57"/>
      <c r="D9" s="13">
        <f>상점!F9+우편!F9+거래소!F9</f>
        <v>0</v>
      </c>
      <c r="E9" s="13">
        <f>상점!G9+우편!G9+거래소!G9</f>
        <v>124</v>
      </c>
    </row>
    <row r="10" spans="2:19">
      <c r="B10" s="57" t="s">
        <v>153</v>
      </c>
      <c r="C10" s="57"/>
      <c r="D10" s="13">
        <f>상점!F10+우편!F10+거래소!F10</f>
        <v>279</v>
      </c>
      <c r="E10" s="13">
        <f>상점!G10+우편!G10+거래소!G10</f>
        <v>68</v>
      </c>
    </row>
    <row r="17" spans="6:20"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6:20"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6:20"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6:20"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</sheetData>
  <mergeCells count="9">
    <mergeCell ref="B9:C9"/>
    <mergeCell ref="B10:C10"/>
    <mergeCell ref="B2:C2"/>
    <mergeCell ref="B3:C3"/>
    <mergeCell ref="B4:C4"/>
    <mergeCell ref="B5:C5"/>
    <mergeCell ref="B6:C6"/>
    <mergeCell ref="B7:C7"/>
    <mergeCell ref="B8:C8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6.5"/>
  <cols>
    <col min="1" max="16384" width="9" style="49"/>
  </cols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G81"/>
  <sheetViews>
    <sheetView workbookViewId="0">
      <pane xSplit="5" ySplit="12" topLeftCell="F16" activePane="bottomRight" state="frozen"/>
      <selection pane="topRight" activeCell="F1" sqref="F1"/>
      <selection pane="bottomLeft" activeCell="A13" sqref="A13"/>
      <selection pane="bottomRight" activeCell="G46" sqref="G46"/>
    </sheetView>
  </sheetViews>
  <sheetFormatPr defaultRowHeight="13.5"/>
  <cols>
    <col min="1" max="1" width="2.5" style="12" customWidth="1"/>
    <col min="2" max="2" width="10" style="22" customWidth="1"/>
    <col min="3" max="3" width="10" style="23" customWidth="1"/>
    <col min="4" max="4" width="60.625" style="24" customWidth="1"/>
    <col min="5" max="5" width="5.625" style="25" customWidth="1"/>
    <col min="6" max="7" width="5.625" style="23" customWidth="1"/>
    <col min="8" max="16384" width="9" style="12"/>
  </cols>
  <sheetData>
    <row r="1" spans="2:7">
      <c r="B1" s="12"/>
      <c r="C1" s="12"/>
      <c r="D1" s="12"/>
      <c r="E1" s="14"/>
      <c r="F1" s="12"/>
      <c r="G1" s="12"/>
    </row>
    <row r="2" spans="2:7">
      <c r="B2" s="58" t="s">
        <v>3</v>
      </c>
      <c r="C2" s="58"/>
      <c r="D2" s="15"/>
      <c r="E2" s="14"/>
      <c r="F2" s="16" t="s">
        <v>1</v>
      </c>
      <c r="G2" s="16" t="s">
        <v>7</v>
      </c>
    </row>
    <row r="3" spans="2:7">
      <c r="B3" s="57" t="s">
        <v>117</v>
      </c>
      <c r="C3" s="57"/>
      <c r="D3" s="12"/>
      <c r="E3" s="14"/>
      <c r="F3" s="17">
        <f>(F7/F6)</f>
        <v>1</v>
      </c>
      <c r="G3" s="17">
        <f>(G7/G6)</f>
        <v>1</v>
      </c>
    </row>
    <row r="4" spans="2:7">
      <c r="B4" s="57" t="s">
        <v>118</v>
      </c>
      <c r="C4" s="57"/>
      <c r="D4" s="12"/>
      <c r="E4" s="14"/>
      <c r="F4" s="17">
        <f>F9/F6</f>
        <v>0</v>
      </c>
      <c r="G4" s="17">
        <f>G9/G6</f>
        <v>0.3032258064516129</v>
      </c>
    </row>
    <row r="5" spans="2:7">
      <c r="B5" s="58" t="s">
        <v>5</v>
      </c>
      <c r="C5" s="58"/>
      <c r="D5" s="15"/>
      <c r="E5" s="14"/>
      <c r="F5" s="18">
        <f>IF(F13&lt;&gt;"",(F9+F10)/F7,0)</f>
        <v>0.59354838709677415</v>
      </c>
      <c r="G5" s="18">
        <f>IF(G13&lt;&gt;"",(G9+G10)/G7,0)</f>
        <v>0.44516129032258067</v>
      </c>
    </row>
    <row r="6" spans="2:7">
      <c r="B6" s="57" t="s">
        <v>119</v>
      </c>
      <c r="C6" s="57"/>
      <c r="D6" s="12"/>
      <c r="E6" s="14"/>
      <c r="F6" s="19">
        <f>SUM($E$13:$E$65552)</f>
        <v>155</v>
      </c>
      <c r="G6" s="19">
        <f>SUM($E$13:$E$65552)</f>
        <v>155</v>
      </c>
    </row>
    <row r="7" spans="2:7">
      <c r="B7" s="57" t="s">
        <v>120</v>
      </c>
      <c r="C7" s="57"/>
      <c r="D7" s="12"/>
      <c r="E7" s="14"/>
      <c r="F7" s="19">
        <f>SUMIFS($E$13:$E$65552, F$13:F$65552, "x")+SUMIFS($E$13:$E$65552, F$13:F$65552, "o")+SUMIFS($E$13:$E$65552, F$13:F$65552, "!")</f>
        <v>155</v>
      </c>
      <c r="G7" s="19">
        <f>SUMIFS($E$13:$E$65552, G$13:G$65552, "x")+SUMIFS($E$13:$E$65552, G$13:G$65552, "o")+SUMIFS($E$13:$E$65552, G$13:G$65552, "!")</f>
        <v>155</v>
      </c>
    </row>
    <row r="8" spans="2:7">
      <c r="B8" s="57" t="s">
        <v>121</v>
      </c>
      <c r="C8" s="57"/>
      <c r="D8" s="20" t="s">
        <v>142</v>
      </c>
      <c r="E8" s="14"/>
      <c r="F8" s="19">
        <f>SUMIFS($E$13:$E$65552, F$13:F$65552, "o")</f>
        <v>63</v>
      </c>
      <c r="G8" s="19">
        <f>SUMIFS($E$13:$E$65552, G$13:G$65552, "o")</f>
        <v>86</v>
      </c>
    </row>
    <row r="9" spans="2:7">
      <c r="B9" s="57" t="s">
        <v>6</v>
      </c>
      <c r="C9" s="57"/>
      <c r="D9" s="20" t="s">
        <v>143</v>
      </c>
      <c r="E9" s="14"/>
      <c r="F9" s="19">
        <f>SUMIFS($E$13:$E$65552, F$13:F$65552, "!")</f>
        <v>0</v>
      </c>
      <c r="G9" s="19">
        <f>SUMIFS($E$13:$E$65552, G$13:G$65552, "!")</f>
        <v>47</v>
      </c>
    </row>
    <row r="10" spans="2:7">
      <c r="B10" s="57" t="s">
        <v>122</v>
      </c>
      <c r="C10" s="57"/>
      <c r="D10" s="20" t="s">
        <v>144</v>
      </c>
      <c r="E10" s="14"/>
      <c r="F10" s="19">
        <f>SUMIFS($E$13:$E$65552, F$13:F$65552, "x")</f>
        <v>92</v>
      </c>
      <c r="G10" s="19">
        <f>SUMIFS($E$13:$E$65552, G$13:G$65552, "x")</f>
        <v>22</v>
      </c>
    </row>
    <row r="11" spans="2:7">
      <c r="B11" s="12"/>
      <c r="C11" s="12"/>
      <c r="D11" s="12"/>
      <c r="E11" s="14"/>
      <c r="F11" s="12"/>
      <c r="G11" s="12"/>
    </row>
    <row r="12" spans="2:7">
      <c r="B12" s="21" t="s">
        <v>123</v>
      </c>
      <c r="C12" s="10" t="s">
        <v>124</v>
      </c>
      <c r="D12" s="11" t="s">
        <v>125</v>
      </c>
      <c r="E12" s="21" t="s">
        <v>126</v>
      </c>
      <c r="F12" s="10" t="s">
        <v>127</v>
      </c>
      <c r="G12" s="10" t="s">
        <v>127</v>
      </c>
    </row>
    <row r="13" spans="2:7">
      <c r="B13" s="22" t="s">
        <v>92</v>
      </c>
      <c r="C13" s="23" t="s">
        <v>80</v>
      </c>
      <c r="D13" s="24" t="s">
        <v>128</v>
      </c>
      <c r="E13" s="25">
        <v>7</v>
      </c>
      <c r="F13" s="23" t="s">
        <v>2</v>
      </c>
      <c r="G13" s="23" t="s">
        <v>0</v>
      </c>
    </row>
    <row r="14" spans="2:7">
      <c r="B14" s="22" t="s">
        <v>93</v>
      </c>
      <c r="C14" s="23" t="s">
        <v>141</v>
      </c>
      <c r="D14" s="24" t="s">
        <v>81</v>
      </c>
      <c r="E14" s="25">
        <v>3</v>
      </c>
      <c r="F14" s="23" t="s">
        <v>0</v>
      </c>
      <c r="G14" s="23" t="s">
        <v>0</v>
      </c>
    </row>
    <row r="15" spans="2:7">
      <c r="D15" s="24" t="s">
        <v>82</v>
      </c>
      <c r="E15" s="25">
        <v>3</v>
      </c>
      <c r="F15" s="23" t="s">
        <v>0</v>
      </c>
      <c r="G15" s="23" t="s">
        <v>0</v>
      </c>
    </row>
    <row r="16" spans="2:7">
      <c r="D16" s="24" t="s">
        <v>83</v>
      </c>
      <c r="E16" s="25">
        <v>3</v>
      </c>
      <c r="F16" s="23" t="s">
        <v>160</v>
      </c>
      <c r="G16" s="23" t="s">
        <v>161</v>
      </c>
    </row>
    <row r="17" spans="2:7">
      <c r="D17" s="24" t="s">
        <v>84</v>
      </c>
      <c r="E17" s="25">
        <v>3</v>
      </c>
      <c r="F17" s="23" t="s">
        <v>162</v>
      </c>
      <c r="G17" s="23" t="s">
        <v>160</v>
      </c>
    </row>
    <row r="18" spans="2:7">
      <c r="D18" s="24" t="s">
        <v>85</v>
      </c>
      <c r="E18" s="25">
        <v>3</v>
      </c>
      <c r="F18" s="23" t="s">
        <v>162</v>
      </c>
      <c r="G18" s="23" t="s">
        <v>160</v>
      </c>
    </row>
    <row r="19" spans="2:7">
      <c r="D19" s="24" t="s">
        <v>87</v>
      </c>
      <c r="E19" s="25">
        <v>3</v>
      </c>
      <c r="F19" s="23" t="s">
        <v>162</v>
      </c>
      <c r="G19" s="23" t="s">
        <v>160</v>
      </c>
    </row>
    <row r="20" spans="2:7">
      <c r="D20" s="24" t="s">
        <v>86</v>
      </c>
      <c r="E20" s="25">
        <v>3</v>
      </c>
      <c r="F20" s="23" t="s">
        <v>162</v>
      </c>
      <c r="G20" s="23" t="s">
        <v>160</v>
      </c>
    </row>
    <row r="21" spans="2:7">
      <c r="D21" s="24" t="s">
        <v>88</v>
      </c>
      <c r="E21" s="25">
        <v>3</v>
      </c>
      <c r="F21" s="23" t="s">
        <v>162</v>
      </c>
      <c r="G21" s="23" t="s">
        <v>161</v>
      </c>
    </row>
    <row r="22" spans="2:7">
      <c r="D22" s="24" t="s">
        <v>90</v>
      </c>
      <c r="E22" s="25">
        <v>3</v>
      </c>
      <c r="F22" s="23" t="s">
        <v>160</v>
      </c>
      <c r="G22" s="23" t="s">
        <v>161</v>
      </c>
    </row>
    <row r="23" spans="2:7">
      <c r="D23" s="24" t="s">
        <v>89</v>
      </c>
      <c r="E23" s="25">
        <v>3</v>
      </c>
      <c r="F23" s="23" t="s">
        <v>160</v>
      </c>
      <c r="G23" s="23" t="s">
        <v>161</v>
      </c>
    </row>
    <row r="24" spans="2:7">
      <c r="D24" s="24" t="s">
        <v>91</v>
      </c>
      <c r="E24" s="25">
        <v>3</v>
      </c>
      <c r="F24" s="23" t="s">
        <v>162</v>
      </c>
      <c r="G24" s="23" t="s">
        <v>162</v>
      </c>
    </row>
    <row r="25" spans="2:7">
      <c r="C25" s="23" t="s">
        <v>140</v>
      </c>
      <c r="D25" s="24" t="s">
        <v>94</v>
      </c>
      <c r="E25" s="25">
        <v>3</v>
      </c>
      <c r="F25" s="23" t="s">
        <v>162</v>
      </c>
      <c r="G25" s="23" t="s">
        <v>160</v>
      </c>
    </row>
    <row r="26" spans="2:7">
      <c r="D26" s="24" t="s">
        <v>95</v>
      </c>
      <c r="E26" s="25">
        <v>3</v>
      </c>
      <c r="F26" s="23" t="s">
        <v>162</v>
      </c>
      <c r="G26" s="23" t="s">
        <v>160</v>
      </c>
    </row>
    <row r="27" spans="2:7">
      <c r="D27" s="24" t="s">
        <v>96</v>
      </c>
      <c r="E27" s="25">
        <v>3</v>
      </c>
      <c r="F27" s="23" t="s">
        <v>162</v>
      </c>
      <c r="G27" s="23" t="s">
        <v>161</v>
      </c>
    </row>
    <row r="28" spans="2:7">
      <c r="D28" s="24" t="s">
        <v>97</v>
      </c>
      <c r="E28" s="25">
        <v>3</v>
      </c>
      <c r="F28" s="23" t="s">
        <v>160</v>
      </c>
      <c r="G28" s="23" t="s">
        <v>162</v>
      </c>
    </row>
    <row r="29" spans="2:7">
      <c r="D29" s="24" t="s">
        <v>99</v>
      </c>
      <c r="E29" s="25">
        <v>3</v>
      </c>
      <c r="F29" s="23" t="s">
        <v>160</v>
      </c>
      <c r="G29" s="23" t="s">
        <v>160</v>
      </c>
    </row>
    <row r="30" spans="2:7">
      <c r="D30" s="24" t="s">
        <v>98</v>
      </c>
      <c r="E30" s="25">
        <v>3</v>
      </c>
      <c r="F30" s="23" t="s">
        <v>160</v>
      </c>
      <c r="G30" s="23" t="s">
        <v>161</v>
      </c>
    </row>
    <row r="31" spans="2:7">
      <c r="D31" s="24" t="s">
        <v>100</v>
      </c>
      <c r="E31" s="25">
        <v>3</v>
      </c>
      <c r="F31" s="23" t="s">
        <v>162</v>
      </c>
      <c r="G31" s="23" t="s">
        <v>160</v>
      </c>
    </row>
    <row r="32" spans="2:7">
      <c r="B32" s="22" t="s">
        <v>8</v>
      </c>
      <c r="D32" s="24" t="s">
        <v>129</v>
      </c>
      <c r="E32" s="25">
        <v>5</v>
      </c>
      <c r="F32" s="23" t="s">
        <v>162</v>
      </c>
      <c r="G32" s="23" t="s">
        <v>160</v>
      </c>
    </row>
    <row r="33" spans="2:7">
      <c r="D33" s="24" t="s">
        <v>13</v>
      </c>
      <c r="E33" s="25">
        <v>10</v>
      </c>
      <c r="F33" s="23" t="s">
        <v>162</v>
      </c>
      <c r="G33" s="23" t="s">
        <v>160</v>
      </c>
    </row>
    <row r="34" spans="2:7">
      <c r="D34" s="24" t="s">
        <v>130</v>
      </c>
      <c r="E34" s="25">
        <v>7</v>
      </c>
      <c r="F34" s="23" t="s">
        <v>160</v>
      </c>
      <c r="G34" s="23" t="s">
        <v>161</v>
      </c>
    </row>
    <row r="35" spans="2:7">
      <c r="D35" s="24" t="s">
        <v>131</v>
      </c>
      <c r="E35" s="25">
        <v>5</v>
      </c>
      <c r="F35" s="23" t="s">
        <v>162</v>
      </c>
      <c r="G35" s="23" t="s">
        <v>160</v>
      </c>
    </row>
    <row r="36" spans="2:7">
      <c r="D36" s="24" t="s">
        <v>132</v>
      </c>
      <c r="E36" s="25">
        <v>3</v>
      </c>
      <c r="F36" s="23" t="s">
        <v>162</v>
      </c>
      <c r="G36" s="23" t="s">
        <v>160</v>
      </c>
    </row>
    <row r="37" spans="2:7">
      <c r="B37" s="22" t="s">
        <v>63</v>
      </c>
      <c r="D37" s="24" t="s">
        <v>133</v>
      </c>
      <c r="E37" s="25">
        <v>5</v>
      </c>
      <c r="F37" s="23" t="s">
        <v>162</v>
      </c>
      <c r="G37" s="23" t="s">
        <v>160</v>
      </c>
    </row>
    <row r="38" spans="2:7">
      <c r="D38" s="24" t="s">
        <v>134</v>
      </c>
      <c r="E38" s="25">
        <v>5</v>
      </c>
      <c r="F38" s="23" t="s">
        <v>162</v>
      </c>
      <c r="G38" s="23" t="s">
        <v>160</v>
      </c>
    </row>
    <row r="39" spans="2:7">
      <c r="D39" s="24" t="s">
        <v>135</v>
      </c>
      <c r="E39" s="25">
        <v>7</v>
      </c>
      <c r="F39" s="23" t="s">
        <v>162</v>
      </c>
      <c r="G39" s="23" t="s">
        <v>161</v>
      </c>
    </row>
    <row r="40" spans="2:7">
      <c r="D40" s="24" t="s">
        <v>15</v>
      </c>
      <c r="E40" s="25">
        <v>7</v>
      </c>
      <c r="F40" s="23" t="s">
        <v>160</v>
      </c>
      <c r="G40" s="23" t="s">
        <v>161</v>
      </c>
    </row>
    <row r="41" spans="2:7">
      <c r="D41" s="24" t="s">
        <v>9</v>
      </c>
      <c r="E41" s="25">
        <v>5</v>
      </c>
      <c r="F41" s="23" t="s">
        <v>160</v>
      </c>
      <c r="G41" s="23" t="s">
        <v>161</v>
      </c>
    </row>
    <row r="42" spans="2:7">
      <c r="D42" s="24" t="s">
        <v>10</v>
      </c>
      <c r="E42" s="25">
        <v>8</v>
      </c>
      <c r="F42" s="23" t="s">
        <v>162</v>
      </c>
      <c r="G42" s="23" t="s">
        <v>162</v>
      </c>
    </row>
    <row r="43" spans="2:7">
      <c r="B43" s="22" t="s">
        <v>11</v>
      </c>
      <c r="D43" s="24" t="s">
        <v>136</v>
      </c>
      <c r="E43" s="25">
        <v>3</v>
      </c>
      <c r="F43" s="23" t="s">
        <v>162</v>
      </c>
      <c r="G43" s="23" t="s">
        <v>160</v>
      </c>
    </row>
    <row r="44" spans="2:7">
      <c r="D44" s="24" t="s">
        <v>137</v>
      </c>
      <c r="E44" s="25">
        <v>8</v>
      </c>
      <c r="F44" s="23" t="s">
        <v>162</v>
      </c>
      <c r="G44" s="23" t="s">
        <v>160</v>
      </c>
    </row>
    <row r="45" spans="2:7">
      <c r="D45" s="24" t="s">
        <v>12</v>
      </c>
      <c r="E45" s="25">
        <v>3</v>
      </c>
      <c r="F45" s="23" t="s">
        <v>162</v>
      </c>
      <c r="G45" s="23" t="s">
        <v>161</v>
      </c>
    </row>
    <row r="46" spans="2:7">
      <c r="D46" s="24" t="s">
        <v>138</v>
      </c>
      <c r="E46" s="25">
        <v>8</v>
      </c>
      <c r="F46" s="23" t="s">
        <v>160</v>
      </c>
      <c r="G46" s="23" t="s">
        <v>162</v>
      </c>
    </row>
    <row r="47" spans="2:7">
      <c r="D47" s="24" t="s">
        <v>139</v>
      </c>
      <c r="E47" s="25">
        <v>5</v>
      </c>
      <c r="F47" s="23" t="s">
        <v>160</v>
      </c>
      <c r="G47" s="23" t="s">
        <v>160</v>
      </c>
    </row>
    <row r="48" spans="2:7">
      <c r="E48" s="25" t="s">
        <v>14</v>
      </c>
    </row>
    <row r="51" ht="13.5" customHeight="1"/>
    <row r="52" ht="13.5" customHeight="1"/>
    <row r="54" ht="13.5" customHeight="1"/>
    <row r="61" ht="13.5" customHeight="1"/>
    <row r="65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4" ht="13.5" customHeight="1"/>
    <row r="75" ht="13.5" customHeight="1"/>
    <row r="77" ht="13.5" customHeight="1"/>
    <row r="79" ht="13.5" customHeight="1"/>
    <row r="80" ht="13.5" customHeight="1"/>
    <row r="81" ht="13.5" customHeight="1"/>
  </sheetData>
  <mergeCells count="9">
    <mergeCell ref="B8:C8"/>
    <mergeCell ref="B9:C9"/>
    <mergeCell ref="B10:C10"/>
    <mergeCell ref="B2:C2"/>
    <mergeCell ref="B3:C3"/>
    <mergeCell ref="B4:C4"/>
    <mergeCell ref="B5:C5"/>
    <mergeCell ref="B6:C6"/>
    <mergeCell ref="B7:C7"/>
  </mergeCells>
  <phoneticPr fontId="1" type="noConversion"/>
  <dataValidations count="1">
    <dataValidation type="list" showInputMessage="1" showErrorMessage="1" sqref="F16:G47">
      <formula1>"o,x,!"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81"/>
  <sheetViews>
    <sheetView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G19" sqref="G19"/>
    </sheetView>
  </sheetViews>
  <sheetFormatPr defaultRowHeight="13.5"/>
  <cols>
    <col min="1" max="1" width="2.5" style="12" customWidth="1"/>
    <col min="2" max="2" width="10" style="22" customWidth="1"/>
    <col min="3" max="3" width="10" style="23" customWidth="1"/>
    <col min="4" max="4" width="60.625" style="24" customWidth="1"/>
    <col min="5" max="5" width="5.625" style="25" customWidth="1"/>
    <col min="6" max="7" width="5.625" style="23" customWidth="1"/>
    <col min="8" max="16384" width="9" style="12"/>
  </cols>
  <sheetData>
    <row r="1" spans="2:7">
      <c r="B1" s="12"/>
      <c r="C1" s="12"/>
      <c r="D1" s="12"/>
      <c r="E1" s="14"/>
      <c r="F1" s="12"/>
      <c r="G1" s="12"/>
    </row>
    <row r="2" spans="2:7">
      <c r="B2" s="58" t="s">
        <v>3</v>
      </c>
      <c r="C2" s="58"/>
      <c r="D2" s="15"/>
      <c r="E2" s="14"/>
      <c r="F2" s="16" t="s">
        <v>1</v>
      </c>
      <c r="G2" s="16" t="s">
        <v>7</v>
      </c>
    </row>
    <row r="3" spans="2:7">
      <c r="B3" s="57" t="s">
        <v>117</v>
      </c>
      <c r="C3" s="57"/>
      <c r="D3" s="12"/>
      <c r="E3" s="14"/>
      <c r="F3" s="17">
        <f>(F7/F6)</f>
        <v>1</v>
      </c>
      <c r="G3" s="17">
        <f>(G7/G6)</f>
        <v>1</v>
      </c>
    </row>
    <row r="4" spans="2:7">
      <c r="B4" s="57" t="s">
        <v>118</v>
      </c>
      <c r="C4" s="57"/>
      <c r="D4" s="12"/>
      <c r="E4" s="14"/>
      <c r="F4" s="17">
        <f>F9/F6</f>
        <v>0</v>
      </c>
      <c r="G4" s="17">
        <f>G9/G6</f>
        <v>0.30769230769230771</v>
      </c>
    </row>
    <row r="5" spans="2:7">
      <c r="B5" s="58" t="s">
        <v>5</v>
      </c>
      <c r="C5" s="58"/>
      <c r="D5" s="15"/>
      <c r="E5" s="14"/>
      <c r="F5" s="18">
        <f>IF(F13&lt;&gt;"",(F9+F10)/F7,0)</f>
        <v>0.68531468531468531</v>
      </c>
      <c r="G5" s="18">
        <f>IF(G13&lt;&gt;"",(G9+G10)/G7,0)</f>
        <v>0.44055944055944057</v>
      </c>
    </row>
    <row r="6" spans="2:7">
      <c r="B6" s="57" t="s">
        <v>119</v>
      </c>
      <c r="C6" s="57"/>
      <c r="D6" s="12"/>
      <c r="E6" s="14"/>
      <c r="F6" s="19">
        <f>SUM($E$13:$E$65545)</f>
        <v>143</v>
      </c>
      <c r="G6" s="19">
        <f>SUM($E$13:$E$65545)</f>
        <v>143</v>
      </c>
    </row>
    <row r="7" spans="2:7">
      <c r="B7" s="57" t="s">
        <v>120</v>
      </c>
      <c r="C7" s="57"/>
      <c r="D7" s="12"/>
      <c r="E7" s="14"/>
      <c r="F7" s="19">
        <f>SUMIFS($E$13:$E$65545, F$13:F$65545, "x")+SUMIFS($E$13:$E$65545, F$13:F$65545, "o")+SUMIFS($E$13:$E$65545, F$13:F$65545, "!")</f>
        <v>143</v>
      </c>
      <c r="G7" s="19">
        <f>SUMIFS($E$13:$E$65545, G$13:G$65545, "x")+SUMIFS($E$13:$E$65545, G$13:G$65545, "o")+SUMIFS($E$13:$E$65545, G$13:G$65545, "!")</f>
        <v>143</v>
      </c>
    </row>
    <row r="8" spans="2:7">
      <c r="B8" s="57" t="s">
        <v>121</v>
      </c>
      <c r="C8" s="57"/>
      <c r="D8" s="20" t="s">
        <v>157</v>
      </c>
      <c r="E8" s="14"/>
      <c r="F8" s="19">
        <f>SUMIFS($E$13:$E$65545, F$13:F$65545, "o")</f>
        <v>45</v>
      </c>
      <c r="G8" s="19">
        <f>SUMIFS($E$13:$E$65545, G$13:G$65545, "o")</f>
        <v>80</v>
      </c>
    </row>
    <row r="9" spans="2:7">
      <c r="B9" s="57" t="s">
        <v>6</v>
      </c>
      <c r="C9" s="57"/>
      <c r="D9" s="20" t="s">
        <v>158</v>
      </c>
      <c r="E9" s="14"/>
      <c r="F9" s="19">
        <f>SUMIFS($E$13:$E$65545, F$13:F$65545, "!")</f>
        <v>0</v>
      </c>
      <c r="G9" s="19">
        <f>SUMIFS($E$13:$E$65545, G$13:G$65545, "!")</f>
        <v>44</v>
      </c>
    </row>
    <row r="10" spans="2:7">
      <c r="B10" s="57" t="s">
        <v>122</v>
      </c>
      <c r="C10" s="57"/>
      <c r="D10" s="20" t="s">
        <v>159</v>
      </c>
      <c r="E10" s="14"/>
      <c r="F10" s="19">
        <f>SUMIFS($E$13:$E$65545, F$13:F$65545, "x")</f>
        <v>98</v>
      </c>
      <c r="G10" s="19">
        <f>SUMIFS($E$13:$E$65545, G$13:G$65545, "x")</f>
        <v>19</v>
      </c>
    </row>
    <row r="11" spans="2:7">
      <c r="B11" s="12"/>
      <c r="C11" s="12"/>
      <c r="D11" s="12"/>
      <c r="E11" s="14"/>
      <c r="F11" s="12"/>
      <c r="G11" s="12"/>
    </row>
    <row r="12" spans="2:7">
      <c r="B12" s="21" t="s">
        <v>123</v>
      </c>
      <c r="C12" s="10" t="s">
        <v>124</v>
      </c>
      <c r="D12" s="11" t="s">
        <v>125</v>
      </c>
      <c r="E12" s="21" t="s">
        <v>126</v>
      </c>
      <c r="F12" s="10" t="s">
        <v>127</v>
      </c>
      <c r="G12" s="10" t="s">
        <v>127</v>
      </c>
    </row>
    <row r="13" spans="2:7">
      <c r="B13" s="22" t="s">
        <v>16</v>
      </c>
      <c r="D13" s="24" t="s">
        <v>18</v>
      </c>
      <c r="E13" s="25">
        <v>3</v>
      </c>
      <c r="F13" s="23" t="s">
        <v>160</v>
      </c>
      <c r="G13" s="23" t="s">
        <v>161</v>
      </c>
    </row>
    <row r="14" spans="2:7">
      <c r="D14" s="24" t="s">
        <v>17</v>
      </c>
      <c r="E14" s="25">
        <v>3</v>
      </c>
      <c r="F14" s="23" t="s">
        <v>162</v>
      </c>
      <c r="G14" s="23" t="s">
        <v>160</v>
      </c>
    </row>
    <row r="15" spans="2:7">
      <c r="D15" s="24" t="s">
        <v>19</v>
      </c>
      <c r="E15" s="25">
        <v>5</v>
      </c>
      <c r="F15" s="23" t="s">
        <v>162</v>
      </c>
      <c r="G15" s="23" t="s">
        <v>160</v>
      </c>
    </row>
    <row r="16" spans="2:7">
      <c r="D16" s="24" t="s">
        <v>34</v>
      </c>
      <c r="E16" s="25">
        <v>3</v>
      </c>
      <c r="F16" s="23" t="s">
        <v>162</v>
      </c>
      <c r="G16" s="23" t="s">
        <v>160</v>
      </c>
    </row>
    <row r="17" spans="2:7">
      <c r="D17" s="24" t="s">
        <v>35</v>
      </c>
      <c r="E17" s="25">
        <v>3</v>
      </c>
      <c r="F17" s="23" t="s">
        <v>162</v>
      </c>
      <c r="G17" s="23" t="s">
        <v>160</v>
      </c>
    </row>
    <row r="18" spans="2:7">
      <c r="D18" s="24" t="s">
        <v>37</v>
      </c>
      <c r="E18" s="25">
        <v>1</v>
      </c>
      <c r="F18" s="23" t="s">
        <v>162</v>
      </c>
      <c r="G18" s="23" t="s">
        <v>161</v>
      </c>
    </row>
    <row r="19" spans="2:7">
      <c r="D19" s="24" t="s">
        <v>38</v>
      </c>
      <c r="E19" s="25">
        <v>3</v>
      </c>
      <c r="F19" s="23" t="s">
        <v>160</v>
      </c>
      <c r="G19" s="23" t="s">
        <v>162</v>
      </c>
    </row>
    <row r="20" spans="2:7">
      <c r="D20" s="24" t="s">
        <v>46</v>
      </c>
      <c r="E20" s="25">
        <v>3</v>
      </c>
      <c r="F20" s="23" t="s">
        <v>160</v>
      </c>
      <c r="G20" s="23" t="s">
        <v>162</v>
      </c>
    </row>
    <row r="21" spans="2:7">
      <c r="B21" s="22" t="s">
        <v>20</v>
      </c>
      <c r="D21" s="24" t="s">
        <v>21</v>
      </c>
      <c r="E21" s="25">
        <v>5</v>
      </c>
      <c r="F21" s="23" t="s">
        <v>162</v>
      </c>
      <c r="G21" s="23" t="s">
        <v>162</v>
      </c>
    </row>
    <row r="22" spans="2:7">
      <c r="D22" s="24" t="s">
        <v>30</v>
      </c>
      <c r="E22" s="25">
        <v>5</v>
      </c>
      <c r="F22" s="23" t="s">
        <v>162</v>
      </c>
      <c r="G22" s="23" t="s">
        <v>160</v>
      </c>
    </row>
    <row r="23" spans="2:7">
      <c r="D23" s="24" t="s">
        <v>31</v>
      </c>
      <c r="E23" s="25">
        <v>5</v>
      </c>
      <c r="F23" s="23" t="s">
        <v>162</v>
      </c>
      <c r="G23" s="23" t="s">
        <v>160</v>
      </c>
    </row>
    <row r="24" spans="2:7">
      <c r="D24" s="24" t="s">
        <v>22</v>
      </c>
      <c r="E24" s="25">
        <v>3</v>
      </c>
      <c r="F24" s="23" t="s">
        <v>162</v>
      </c>
      <c r="G24" s="23" t="s">
        <v>161</v>
      </c>
    </row>
    <row r="25" spans="2:7">
      <c r="D25" s="24" t="s">
        <v>23</v>
      </c>
      <c r="E25" s="25">
        <v>5</v>
      </c>
      <c r="F25" s="23" t="s">
        <v>160</v>
      </c>
      <c r="G25" s="23" t="s">
        <v>161</v>
      </c>
    </row>
    <row r="26" spans="2:7">
      <c r="D26" s="24" t="s">
        <v>25</v>
      </c>
      <c r="E26" s="25">
        <v>7</v>
      </c>
      <c r="F26" s="23" t="s">
        <v>160</v>
      </c>
      <c r="G26" s="23" t="s">
        <v>160</v>
      </c>
    </row>
    <row r="27" spans="2:7">
      <c r="D27" s="24" t="s">
        <v>24</v>
      </c>
      <c r="E27" s="25">
        <v>5</v>
      </c>
      <c r="F27" s="23" t="s">
        <v>160</v>
      </c>
      <c r="G27" s="23" t="s">
        <v>161</v>
      </c>
    </row>
    <row r="28" spans="2:7">
      <c r="D28" s="24" t="s">
        <v>26</v>
      </c>
      <c r="E28" s="25">
        <v>5</v>
      </c>
      <c r="F28" s="23" t="s">
        <v>162</v>
      </c>
      <c r="G28" s="23" t="s">
        <v>160</v>
      </c>
    </row>
    <row r="29" spans="2:7">
      <c r="D29" s="24" t="s">
        <v>27</v>
      </c>
      <c r="E29" s="25">
        <v>5</v>
      </c>
      <c r="F29" s="23" t="s">
        <v>160</v>
      </c>
      <c r="G29" s="23" t="s">
        <v>161</v>
      </c>
    </row>
    <row r="30" spans="2:7">
      <c r="D30" s="24" t="s">
        <v>41</v>
      </c>
      <c r="E30" s="25">
        <v>7</v>
      </c>
      <c r="F30" s="23" t="s">
        <v>162</v>
      </c>
      <c r="G30" s="23" t="s">
        <v>160</v>
      </c>
    </row>
    <row r="31" spans="2:7">
      <c r="D31" s="24" t="s">
        <v>40</v>
      </c>
      <c r="E31" s="25">
        <v>9</v>
      </c>
      <c r="F31" s="23" t="s">
        <v>162</v>
      </c>
      <c r="G31" s="23" t="s">
        <v>160</v>
      </c>
    </row>
    <row r="32" spans="2:7">
      <c r="D32" s="24" t="s">
        <v>28</v>
      </c>
      <c r="E32" s="25">
        <v>3</v>
      </c>
      <c r="F32" s="23" t="s">
        <v>162</v>
      </c>
      <c r="G32" s="23" t="s">
        <v>160</v>
      </c>
    </row>
    <row r="33" spans="2:7">
      <c r="D33" s="24" t="s">
        <v>29</v>
      </c>
      <c r="E33" s="25">
        <v>8</v>
      </c>
      <c r="F33" s="23" t="s">
        <v>162</v>
      </c>
      <c r="G33" s="23" t="s">
        <v>160</v>
      </c>
    </row>
    <row r="34" spans="2:7">
      <c r="D34" s="24" t="s">
        <v>32</v>
      </c>
      <c r="E34" s="25">
        <v>5</v>
      </c>
      <c r="F34" s="23" t="s">
        <v>162</v>
      </c>
      <c r="G34" s="23" t="s">
        <v>161</v>
      </c>
    </row>
    <row r="35" spans="2:7">
      <c r="B35" s="22" t="s">
        <v>33</v>
      </c>
      <c r="D35" s="24" t="s">
        <v>36</v>
      </c>
      <c r="E35" s="25">
        <v>3</v>
      </c>
      <c r="F35" s="23" t="s">
        <v>160</v>
      </c>
      <c r="G35" s="23" t="s">
        <v>162</v>
      </c>
    </row>
    <row r="36" spans="2:7">
      <c r="D36" s="24" t="s">
        <v>39</v>
      </c>
      <c r="E36" s="25">
        <v>5</v>
      </c>
      <c r="F36" s="23" t="s">
        <v>160</v>
      </c>
      <c r="G36" s="23" t="s">
        <v>162</v>
      </c>
    </row>
    <row r="37" spans="2:7">
      <c r="D37" s="24" t="s">
        <v>43</v>
      </c>
      <c r="E37" s="25">
        <v>7</v>
      </c>
      <c r="F37" s="23" t="s">
        <v>162</v>
      </c>
      <c r="G37" s="23" t="s">
        <v>161</v>
      </c>
    </row>
    <row r="38" spans="2:7">
      <c r="D38" s="24" t="s">
        <v>49</v>
      </c>
      <c r="E38" s="25">
        <v>9</v>
      </c>
      <c r="F38" s="23" t="s">
        <v>162</v>
      </c>
      <c r="G38" s="23" t="s">
        <v>160</v>
      </c>
    </row>
    <row r="39" spans="2:7">
      <c r="D39" s="24" t="s">
        <v>44</v>
      </c>
      <c r="E39" s="25">
        <v>5</v>
      </c>
      <c r="F39" s="23" t="s">
        <v>162</v>
      </c>
      <c r="G39" s="23" t="s">
        <v>160</v>
      </c>
    </row>
    <row r="40" spans="2:7">
      <c r="D40" s="24" t="s">
        <v>42</v>
      </c>
      <c r="E40" s="25">
        <v>7</v>
      </c>
      <c r="F40" s="23" t="s">
        <v>162</v>
      </c>
      <c r="G40" s="23" t="s">
        <v>161</v>
      </c>
    </row>
    <row r="41" spans="2:7">
      <c r="D41" s="24" t="s">
        <v>45</v>
      </c>
      <c r="E41" s="25">
        <v>3</v>
      </c>
      <c r="F41" s="23" t="s">
        <v>160</v>
      </c>
      <c r="G41" s="23" t="s">
        <v>161</v>
      </c>
    </row>
    <row r="42" spans="2:7">
      <c r="B42" s="22" t="s">
        <v>47</v>
      </c>
      <c r="D42" s="24" t="s">
        <v>48</v>
      </c>
      <c r="E42" s="25">
        <v>3</v>
      </c>
      <c r="F42" s="23" t="s">
        <v>160</v>
      </c>
      <c r="G42" s="23" t="s">
        <v>160</v>
      </c>
    </row>
    <row r="51" ht="13.5" customHeight="1"/>
    <row r="52" ht="13.5" customHeight="1"/>
    <row r="54" ht="13.5" customHeight="1"/>
    <row r="61" ht="13.5" customHeight="1"/>
    <row r="65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4" ht="13.5" customHeight="1"/>
    <row r="75" ht="13.5" customHeight="1"/>
    <row r="77" ht="13.5" customHeight="1"/>
    <row r="79" ht="13.5" customHeight="1"/>
    <row r="80" ht="13.5" customHeight="1"/>
    <row r="81" ht="13.5" customHeight="1"/>
  </sheetData>
  <mergeCells count="9">
    <mergeCell ref="B8:C8"/>
    <mergeCell ref="B9:C9"/>
    <mergeCell ref="B10:C10"/>
    <mergeCell ref="B2:C2"/>
    <mergeCell ref="B3:C3"/>
    <mergeCell ref="B4:C4"/>
    <mergeCell ref="B5:C5"/>
    <mergeCell ref="B6:C6"/>
    <mergeCell ref="B7:C7"/>
  </mergeCells>
  <phoneticPr fontId="1" type="noConversion"/>
  <dataValidations count="1">
    <dataValidation type="list" showInputMessage="1" showErrorMessage="1" sqref="F13:G42">
      <formula1>"o,x,!"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78"/>
  <sheetViews>
    <sheetView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G19" sqref="G19"/>
    </sheetView>
  </sheetViews>
  <sheetFormatPr defaultRowHeight="13.5"/>
  <cols>
    <col min="1" max="1" width="2.5" style="12" customWidth="1"/>
    <col min="2" max="2" width="10" style="22" customWidth="1"/>
    <col min="3" max="3" width="10" style="23" customWidth="1"/>
    <col min="4" max="4" width="60.625" style="24" customWidth="1"/>
    <col min="5" max="5" width="5.625" style="25" customWidth="1"/>
    <col min="6" max="7" width="5.625" style="23" customWidth="1"/>
    <col min="8" max="16384" width="9" style="12"/>
  </cols>
  <sheetData>
    <row r="1" spans="2:7">
      <c r="B1" s="12"/>
      <c r="C1" s="12"/>
      <c r="D1" s="12"/>
      <c r="E1" s="14"/>
      <c r="F1" s="12"/>
      <c r="G1" s="12"/>
    </row>
    <row r="2" spans="2:7">
      <c r="B2" s="58" t="s">
        <v>3</v>
      </c>
      <c r="C2" s="58"/>
      <c r="D2" s="15"/>
      <c r="E2" s="14"/>
      <c r="F2" s="16" t="s">
        <v>1</v>
      </c>
      <c r="G2" s="16" t="s">
        <v>7</v>
      </c>
    </row>
    <row r="3" spans="2:7">
      <c r="B3" s="57" t="s">
        <v>117</v>
      </c>
      <c r="C3" s="57"/>
      <c r="D3" s="12"/>
      <c r="E3" s="14"/>
      <c r="F3" s="17">
        <f>(F7/F6)</f>
        <v>1</v>
      </c>
      <c r="G3" s="17">
        <f>(G7/G6)</f>
        <v>1</v>
      </c>
    </row>
    <row r="4" spans="2:7">
      <c r="B4" s="57" t="s">
        <v>118</v>
      </c>
      <c r="C4" s="57"/>
      <c r="D4" s="12"/>
      <c r="E4" s="14"/>
      <c r="F4" s="17">
        <f>F9/F6</f>
        <v>0</v>
      </c>
      <c r="G4" s="17">
        <f>G9/G6</f>
        <v>0.26400000000000001</v>
      </c>
    </row>
    <row r="5" spans="2:7">
      <c r="B5" s="58" t="s">
        <v>5</v>
      </c>
      <c r="C5" s="58"/>
      <c r="D5" s="15"/>
      <c r="E5" s="14"/>
      <c r="F5" s="18">
        <f>IF(F13&lt;&gt;"",(F9+F10)/F7,0)</f>
        <v>0.71199999999999997</v>
      </c>
      <c r="G5" s="18">
        <f>IF(G13&lt;&gt;"",(G9+G10)/G7,0)</f>
        <v>0.48</v>
      </c>
    </row>
    <row r="6" spans="2:7">
      <c r="B6" s="57" t="s">
        <v>119</v>
      </c>
      <c r="C6" s="57"/>
      <c r="D6" s="12"/>
      <c r="E6" s="14"/>
      <c r="F6" s="19">
        <f>SUM($E$13:$E$65534)</f>
        <v>125</v>
      </c>
      <c r="G6" s="19">
        <f>SUM($E$13:$E$65534)</f>
        <v>125</v>
      </c>
    </row>
    <row r="7" spans="2:7">
      <c r="B7" s="57" t="s">
        <v>120</v>
      </c>
      <c r="C7" s="57"/>
      <c r="D7" s="12"/>
      <c r="E7" s="14"/>
      <c r="F7" s="19">
        <f>SUMIFS($E$13:$E$65534, F$13:F$65534, "x")+SUMIFS($E$13:$E$65534, F$13:F$65534, "o")+SUMIFS($E$13:$E$65534, F$13:F$65534, "!")</f>
        <v>125</v>
      </c>
      <c r="G7" s="19">
        <f>SUMIFS($E$13:$E$65534, G$13:G$65534, "x")+SUMIFS($E$13:$E$65534, G$13:G$65534, "o")+SUMIFS($E$13:$E$65534, G$13:G$65534, "!")</f>
        <v>125</v>
      </c>
    </row>
    <row r="8" spans="2:7">
      <c r="B8" s="57" t="s">
        <v>121</v>
      </c>
      <c r="C8" s="57"/>
      <c r="D8" s="20" t="s">
        <v>142</v>
      </c>
      <c r="E8" s="14"/>
      <c r="F8" s="19">
        <f>SUMIFS($E$13:$E$65534, F$13:F$65534, "o")</f>
        <v>36</v>
      </c>
      <c r="G8" s="19">
        <f>SUMIFS($E$13:$E$65534, G$13:G$65534, "o")</f>
        <v>65</v>
      </c>
    </row>
    <row r="9" spans="2:7">
      <c r="B9" s="57" t="s">
        <v>6</v>
      </c>
      <c r="C9" s="57"/>
      <c r="D9" s="20" t="s">
        <v>143</v>
      </c>
      <c r="E9" s="14"/>
      <c r="F9" s="19">
        <f>SUMIFS($E$13:$E$65534, F$13:F$65534, "!")</f>
        <v>0</v>
      </c>
      <c r="G9" s="19">
        <f>SUMIFS($E$13:$E$65534, G$13:G$65534, "!")</f>
        <v>33</v>
      </c>
    </row>
    <row r="10" spans="2:7">
      <c r="B10" s="57" t="s">
        <v>122</v>
      </c>
      <c r="C10" s="57"/>
      <c r="D10" s="20" t="s">
        <v>144</v>
      </c>
      <c r="E10" s="14"/>
      <c r="F10" s="19">
        <f>SUMIFS($E$13:$E$65534, F$13:F$65534, "x")</f>
        <v>89</v>
      </c>
      <c r="G10" s="19">
        <f>SUMIFS($E$13:$E$65534, G$13:G$65534, "x")</f>
        <v>27</v>
      </c>
    </row>
    <row r="11" spans="2:7">
      <c r="B11" s="12"/>
      <c r="C11" s="12"/>
      <c r="D11" s="12"/>
      <c r="E11" s="14"/>
      <c r="F11" s="12"/>
      <c r="G11" s="12"/>
    </row>
    <row r="12" spans="2:7">
      <c r="B12" s="21" t="s">
        <v>123</v>
      </c>
      <c r="C12" s="10" t="s">
        <v>124</v>
      </c>
      <c r="D12" s="11" t="s">
        <v>125</v>
      </c>
      <c r="E12" s="21" t="s">
        <v>126</v>
      </c>
      <c r="F12" s="10" t="s">
        <v>127</v>
      </c>
      <c r="G12" s="10" t="s">
        <v>127</v>
      </c>
    </row>
    <row r="13" spans="2:7">
      <c r="B13" s="22" t="s">
        <v>53</v>
      </c>
      <c r="D13" s="24" t="s">
        <v>50</v>
      </c>
      <c r="E13" s="25">
        <v>3</v>
      </c>
      <c r="F13" s="23" t="s">
        <v>160</v>
      </c>
      <c r="G13" s="23" t="s">
        <v>161</v>
      </c>
    </row>
    <row r="14" spans="2:7">
      <c r="D14" s="24" t="s">
        <v>51</v>
      </c>
      <c r="E14" s="25">
        <v>3</v>
      </c>
      <c r="F14" s="23" t="s">
        <v>162</v>
      </c>
      <c r="G14" s="23" t="s">
        <v>160</v>
      </c>
    </row>
    <row r="15" spans="2:7">
      <c r="D15" s="24" t="s">
        <v>52</v>
      </c>
      <c r="E15" s="25">
        <v>3</v>
      </c>
      <c r="F15" s="23" t="s">
        <v>162</v>
      </c>
      <c r="G15" s="23" t="s">
        <v>160</v>
      </c>
    </row>
    <row r="16" spans="2:7">
      <c r="D16" s="24" t="s">
        <v>54</v>
      </c>
      <c r="E16" s="25">
        <v>3</v>
      </c>
      <c r="F16" s="23" t="s">
        <v>162</v>
      </c>
      <c r="G16" s="23" t="s">
        <v>160</v>
      </c>
    </row>
    <row r="17" spans="2:7">
      <c r="B17" s="22" t="s">
        <v>55</v>
      </c>
      <c r="D17" s="24" t="s">
        <v>56</v>
      </c>
      <c r="E17" s="25">
        <v>5</v>
      </c>
      <c r="F17" s="23" t="s">
        <v>162</v>
      </c>
      <c r="G17" s="23" t="s">
        <v>160</v>
      </c>
    </row>
    <row r="18" spans="2:7">
      <c r="D18" s="24" t="s">
        <v>58</v>
      </c>
      <c r="E18" s="25">
        <v>5</v>
      </c>
      <c r="F18" s="23" t="s">
        <v>162</v>
      </c>
      <c r="G18" s="23" t="s">
        <v>161</v>
      </c>
    </row>
    <row r="19" spans="2:7">
      <c r="D19" s="24" t="s">
        <v>57</v>
      </c>
      <c r="E19" s="25">
        <v>5</v>
      </c>
      <c r="F19" s="23" t="s">
        <v>160</v>
      </c>
      <c r="G19" s="23" t="s">
        <v>162</v>
      </c>
    </row>
    <row r="20" spans="2:7">
      <c r="D20" s="24" t="s">
        <v>59</v>
      </c>
      <c r="E20" s="25">
        <v>7</v>
      </c>
      <c r="F20" s="23" t="s">
        <v>160</v>
      </c>
      <c r="G20" s="23" t="s">
        <v>162</v>
      </c>
    </row>
    <row r="21" spans="2:7">
      <c r="D21" s="24" t="s">
        <v>60</v>
      </c>
      <c r="E21" s="25">
        <v>5</v>
      </c>
      <c r="F21" s="23" t="s">
        <v>162</v>
      </c>
      <c r="G21" s="23" t="s">
        <v>161</v>
      </c>
    </row>
    <row r="22" spans="2:7">
      <c r="D22" s="24" t="s">
        <v>61</v>
      </c>
      <c r="E22" s="25">
        <v>9</v>
      </c>
      <c r="F22" s="23" t="s">
        <v>162</v>
      </c>
      <c r="G22" s="23" t="s">
        <v>160</v>
      </c>
    </row>
    <row r="23" spans="2:7">
      <c r="D23" s="24" t="s">
        <v>62</v>
      </c>
      <c r="E23" s="25">
        <v>5</v>
      </c>
      <c r="F23" s="23" t="s">
        <v>162</v>
      </c>
      <c r="G23" s="23" t="s">
        <v>160</v>
      </c>
    </row>
    <row r="24" spans="2:7">
      <c r="D24" s="24" t="s">
        <v>67</v>
      </c>
      <c r="E24" s="25">
        <v>5</v>
      </c>
      <c r="F24" s="23" t="s">
        <v>162</v>
      </c>
      <c r="G24" s="23" t="s">
        <v>161</v>
      </c>
    </row>
    <row r="25" spans="2:7">
      <c r="B25" s="22" t="s">
        <v>63</v>
      </c>
      <c r="C25" s="23" t="s">
        <v>68</v>
      </c>
      <c r="D25" s="24" t="s">
        <v>64</v>
      </c>
      <c r="E25" s="25">
        <v>3</v>
      </c>
      <c r="F25" s="23" t="s">
        <v>160</v>
      </c>
      <c r="G25" s="23" t="s">
        <v>161</v>
      </c>
    </row>
    <row r="26" spans="2:7">
      <c r="D26" s="24" t="s">
        <v>65</v>
      </c>
      <c r="E26" s="25">
        <v>5</v>
      </c>
      <c r="F26" s="23" t="s">
        <v>160</v>
      </c>
      <c r="G26" s="23" t="s">
        <v>160</v>
      </c>
    </row>
    <row r="27" spans="2:7">
      <c r="D27" s="24" t="s">
        <v>66</v>
      </c>
      <c r="E27" s="25">
        <v>7</v>
      </c>
      <c r="F27" s="23" t="s">
        <v>160</v>
      </c>
      <c r="G27" s="23" t="s">
        <v>161</v>
      </c>
    </row>
    <row r="28" spans="2:7">
      <c r="D28" s="24" t="s">
        <v>69</v>
      </c>
      <c r="E28" s="25">
        <v>7</v>
      </c>
      <c r="F28" s="23" t="s">
        <v>162</v>
      </c>
      <c r="G28" s="23" t="s">
        <v>160</v>
      </c>
    </row>
    <row r="29" spans="2:7">
      <c r="D29" s="24" t="s">
        <v>70</v>
      </c>
      <c r="E29" s="25">
        <v>3</v>
      </c>
      <c r="F29" s="23" t="s">
        <v>162</v>
      </c>
      <c r="G29" s="23" t="s">
        <v>160</v>
      </c>
    </row>
    <row r="30" spans="2:7">
      <c r="D30" s="24" t="s">
        <v>71</v>
      </c>
      <c r="E30" s="25">
        <v>5</v>
      </c>
      <c r="F30" s="23" t="s">
        <v>162</v>
      </c>
      <c r="G30" s="23" t="s">
        <v>160</v>
      </c>
    </row>
    <row r="31" spans="2:7">
      <c r="D31" s="24" t="s">
        <v>72</v>
      </c>
      <c r="E31" s="25">
        <v>7</v>
      </c>
      <c r="F31" s="23" t="s">
        <v>162</v>
      </c>
      <c r="G31" s="23" t="s">
        <v>160</v>
      </c>
    </row>
    <row r="32" spans="2:7">
      <c r="D32" s="24" t="s">
        <v>74</v>
      </c>
      <c r="E32" s="25">
        <v>5</v>
      </c>
      <c r="F32" s="23" t="s">
        <v>162</v>
      </c>
      <c r="G32" s="23" t="s">
        <v>161</v>
      </c>
    </row>
    <row r="33" spans="3:7">
      <c r="C33" s="23" t="s">
        <v>53</v>
      </c>
      <c r="D33" s="24" t="s">
        <v>73</v>
      </c>
      <c r="E33" s="25">
        <v>3</v>
      </c>
      <c r="F33" s="23" t="s">
        <v>160</v>
      </c>
      <c r="G33" s="23" t="s">
        <v>162</v>
      </c>
    </row>
    <row r="34" spans="3:7">
      <c r="C34" s="23" t="s">
        <v>75</v>
      </c>
      <c r="D34" s="24" t="s">
        <v>76</v>
      </c>
      <c r="E34" s="25">
        <v>3</v>
      </c>
      <c r="F34" s="23" t="s">
        <v>160</v>
      </c>
      <c r="G34" s="23" t="s">
        <v>162</v>
      </c>
    </row>
    <row r="35" spans="3:7">
      <c r="D35" s="24" t="s">
        <v>77</v>
      </c>
      <c r="E35" s="25">
        <v>9</v>
      </c>
      <c r="F35" s="23" t="s">
        <v>162</v>
      </c>
      <c r="G35" s="23" t="s">
        <v>162</v>
      </c>
    </row>
    <row r="36" spans="3:7">
      <c r="D36" s="24" t="s">
        <v>78</v>
      </c>
      <c r="E36" s="25">
        <v>5</v>
      </c>
      <c r="F36" s="23" t="s">
        <v>162</v>
      </c>
      <c r="G36" s="23" t="s">
        <v>160</v>
      </c>
    </row>
    <row r="37" spans="3:7">
      <c r="D37" s="24" t="s">
        <v>79</v>
      </c>
      <c r="E37" s="25">
        <v>5</v>
      </c>
      <c r="F37" s="23" t="s">
        <v>162</v>
      </c>
      <c r="G37" s="23" t="s">
        <v>160</v>
      </c>
    </row>
    <row r="48" spans="3:7" ht="13.5" customHeight="1"/>
    <row r="49" ht="13.5" customHeight="1"/>
    <row r="51" ht="13.5" customHeight="1"/>
    <row r="58" ht="13.5" customHeight="1"/>
    <row r="62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1" ht="13.5" customHeight="1"/>
    <row r="72" ht="13.5" customHeight="1"/>
    <row r="74" ht="13.5" customHeight="1"/>
    <row r="76" ht="13.5" customHeight="1"/>
    <row r="77" ht="13.5" customHeight="1"/>
    <row r="78" ht="13.5" customHeight="1"/>
  </sheetData>
  <mergeCells count="9">
    <mergeCell ref="B8:C8"/>
    <mergeCell ref="B9:C9"/>
    <mergeCell ref="B10:C10"/>
    <mergeCell ref="B2:C2"/>
    <mergeCell ref="B3:C3"/>
    <mergeCell ref="B4:C4"/>
    <mergeCell ref="B5:C5"/>
    <mergeCell ref="B6:C6"/>
    <mergeCell ref="B7:C7"/>
  </mergeCells>
  <phoneticPr fontId="1" type="noConversion"/>
  <dataValidations count="1">
    <dataValidation type="list" showInputMessage="1" showErrorMessage="1" sqref="F13:G37">
      <formula1>"o,x,!"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Report</vt:lpstr>
      <vt:lpstr>통계</vt:lpstr>
      <vt:lpstr>______</vt:lpstr>
      <vt:lpstr>상점</vt:lpstr>
      <vt:lpstr>우편</vt:lpstr>
      <vt:lpstr>거래소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2011-02-15T09:36:05Z</dcterms:modified>
</cp:coreProperties>
</file>